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\coordinación administrativa y financiera\Coordinador(a) Administrativo(a) y Financiero(a)\SGC\2023\Actualización documentos del sistema\"/>
    </mc:Choice>
  </mc:AlternateContent>
  <xr:revisionPtr revIDLastSave="0" documentId="8_{68A7E491-AFFC-40B5-BAEC-057189A109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eventos " sheetId="9" r:id="rId1"/>
  </sheets>
  <definedNames>
    <definedName name="_xlnm.Print_Area" localSheetId="0">'Presupuesto eventos '!$A$1:$J$92</definedName>
  </definedNames>
  <calcPr calcId="191029"/>
</workbook>
</file>

<file path=xl/calcChain.xml><?xml version="1.0" encoding="utf-8"?>
<calcChain xmlns="http://schemas.openxmlformats.org/spreadsheetml/2006/main">
  <c r="G87" i="9" l="1"/>
  <c r="H87" i="9"/>
  <c r="I87" i="9"/>
  <c r="E81" i="9"/>
  <c r="E80" i="9"/>
  <c r="E82" i="9"/>
  <c r="G82" i="9" s="1"/>
  <c r="G80" i="9"/>
  <c r="E79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I80" i="9" l="1"/>
  <c r="I81" i="9"/>
  <c r="J61" i="9"/>
  <c r="H82" i="9"/>
  <c r="G79" i="9"/>
  <c r="I79" i="9"/>
  <c r="H79" i="9"/>
  <c r="I82" i="9"/>
  <c r="G81" i="9"/>
  <c r="H81" i="9"/>
  <c r="H80" i="9"/>
  <c r="D52" i="9"/>
  <c r="E71" i="9"/>
  <c r="G71" i="9" s="1"/>
  <c r="D51" i="9"/>
  <c r="I9" i="9"/>
  <c r="J9" i="9" s="1"/>
  <c r="I10" i="9"/>
  <c r="J10" i="9" s="1"/>
  <c r="E69" i="9"/>
  <c r="E70" i="9"/>
  <c r="I70" i="9" s="1"/>
  <c r="E72" i="9"/>
  <c r="H72" i="9" s="1"/>
  <c r="F70" i="9" l="1"/>
  <c r="H70" i="9"/>
  <c r="G72" i="9"/>
  <c r="H69" i="9"/>
  <c r="G70" i="9"/>
  <c r="I72" i="9"/>
  <c r="G69" i="9"/>
  <c r="I71" i="9"/>
  <c r="I69" i="9"/>
  <c r="H71" i="9"/>
  <c r="F19" i="9"/>
  <c r="F65" i="9" s="1"/>
  <c r="F80" i="9" l="1"/>
  <c r="F79" i="9"/>
  <c r="F82" i="9"/>
  <c r="F81" i="9"/>
  <c r="F71" i="9"/>
  <c r="F72" i="9"/>
  <c r="F69" i="9"/>
  <c r="E68" i="9"/>
  <c r="I68" i="9" s="1"/>
  <c r="E67" i="9"/>
  <c r="I67" i="9" s="1"/>
  <c r="E66" i="9"/>
  <c r="G66" i="9" l="1"/>
  <c r="F66" i="9"/>
  <c r="H66" i="9"/>
  <c r="G68" i="9"/>
  <c r="G67" i="9"/>
  <c r="I66" i="9"/>
  <c r="F68" i="9"/>
  <c r="H68" i="9"/>
  <c r="F67" i="9"/>
  <c r="H67" i="9"/>
  <c r="I18" i="9" l="1"/>
  <c r="J18" i="9" s="1"/>
  <c r="I17" i="9"/>
  <c r="J17" i="9" s="1"/>
  <c r="I16" i="9"/>
  <c r="L16" i="9" s="1"/>
  <c r="I15" i="9"/>
  <c r="J15" i="9" s="1"/>
  <c r="I14" i="9"/>
  <c r="L14" i="9" s="1"/>
  <c r="I13" i="9"/>
  <c r="J13" i="9" s="1"/>
  <c r="I12" i="9"/>
  <c r="J12" i="9" s="1"/>
  <c r="I11" i="9"/>
  <c r="J11" i="9" s="1"/>
  <c r="L10" i="9"/>
  <c r="J14" i="9" l="1"/>
  <c r="L9" i="9"/>
  <c r="L18" i="9"/>
  <c r="J16" i="9"/>
  <c r="L13" i="9"/>
  <c r="L12" i="9"/>
  <c r="L15" i="9"/>
  <c r="L11" i="9"/>
  <c r="L17" i="9"/>
  <c r="J21" i="9" l="1"/>
  <c r="J23" i="9" s="1"/>
  <c r="M18" i="9"/>
  <c r="M17" i="9"/>
  <c r="M16" i="9"/>
  <c r="M15" i="9"/>
  <c r="M14" i="9"/>
  <c r="M13" i="9"/>
  <c r="M12" i="9"/>
  <c r="M11" i="9"/>
  <c r="M10" i="9"/>
  <c r="J22" i="9" l="1"/>
  <c r="M9" i="9"/>
  <c r="M20" i="9" s="1"/>
  <c r="E73" i="9"/>
  <c r="E74" i="9"/>
  <c r="E75" i="9"/>
  <c r="E76" i="9"/>
  <c r="F76" i="9" s="1"/>
  <c r="E77" i="9"/>
  <c r="F77" i="9" s="1"/>
  <c r="E78" i="9"/>
  <c r="E83" i="9" l="1"/>
  <c r="H73" i="9"/>
  <c r="F73" i="9"/>
  <c r="I73" i="9"/>
  <c r="G73" i="9"/>
  <c r="G74" i="9"/>
  <c r="F74" i="9"/>
  <c r="G75" i="9"/>
  <c r="F75" i="9"/>
  <c r="I78" i="9"/>
  <c r="G78" i="9"/>
  <c r="I77" i="9"/>
  <c r="G77" i="9"/>
  <c r="G76" i="9"/>
  <c r="H77" i="9"/>
  <c r="I75" i="9"/>
  <c r="H76" i="9"/>
  <c r="H75" i="9"/>
  <c r="H78" i="9"/>
  <c r="F78" i="9"/>
  <c r="I76" i="9"/>
  <c r="H74" i="9"/>
  <c r="I74" i="9"/>
  <c r="I83" i="9" l="1"/>
  <c r="F83" i="9"/>
  <c r="H83" i="9"/>
  <c r="G83" i="9"/>
  <c r="F84" i="9" l="1"/>
  <c r="G84" i="9"/>
  <c r="G86" i="9" s="1"/>
  <c r="H84" i="9"/>
  <c r="H86" i="9" s="1"/>
  <c r="I84" i="9"/>
  <c r="I86" i="9" s="1"/>
  <c r="G88" i="9" l="1"/>
  <c r="G90" i="9" s="1"/>
  <c r="G91" i="9" s="1"/>
  <c r="F86" i="9"/>
  <c r="F87" i="9" s="1"/>
  <c r="I88" i="9"/>
  <c r="I90" i="9" s="1"/>
  <c r="I91" i="9" s="1"/>
  <c r="H88" i="9"/>
  <c r="H90" i="9" s="1"/>
  <c r="H91" i="9" s="1"/>
  <c r="F88" i="9" l="1"/>
  <c r="F90" i="9" s="1"/>
  <c r="F9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437</author>
    <author>User</author>
  </authors>
  <commentList>
    <comment ref="B9" authorId="0" shapeId="0" xr:uid="{00000000-0006-0000-0000-000001000000}">
      <text>
        <r>
          <rPr>
            <b/>
            <sz val="16"/>
            <color indexed="81"/>
            <rFont val="Tahoma"/>
            <family val="2"/>
          </rPr>
          <t>Diligenciar unicamente las casillas sombreadas</t>
        </r>
      </text>
    </comment>
    <comment ref="F9" authorId="0" shapeId="0" xr:uid="{00000000-0006-0000-0000-000002000000}">
      <text>
        <r>
          <rPr>
            <b/>
            <sz val="16"/>
            <color indexed="81"/>
            <rFont val="Tahoma"/>
            <family val="2"/>
          </rPr>
          <t>Grupos: escriba el número de grupos que van a asistir</t>
        </r>
      </text>
    </comment>
    <comment ref="G9" authorId="0" shapeId="0" xr:uid="{00000000-0006-0000-0000-000003000000}">
      <text>
        <r>
          <rPr>
            <b/>
            <sz val="16"/>
            <color indexed="81"/>
            <rFont val="Tahoma"/>
            <family val="2"/>
          </rPr>
          <t>Grupo: escriba el valor total por grupo</t>
        </r>
      </text>
    </comment>
    <comment ref="B10" authorId="0" shapeId="0" xr:uid="{00000000-0006-0000-0000-000004000000}">
      <text>
        <r>
          <rPr>
            <b/>
            <sz val="16"/>
            <color indexed="81"/>
            <rFont val="Tahoma"/>
            <family val="2"/>
          </rPr>
          <t>Diligenciar unicamente las casillas sombreadas</t>
        </r>
      </text>
    </comment>
    <comment ref="F10" authorId="0" shapeId="0" xr:uid="{00000000-0006-0000-0000-000005000000}">
      <text>
        <r>
          <rPr>
            <b/>
            <sz val="16"/>
            <color indexed="81"/>
            <rFont val="Tahoma"/>
            <family val="2"/>
          </rPr>
          <t>Grupos: escriba el número de grupos que van a asistir</t>
        </r>
      </text>
    </comment>
    <comment ref="G10" authorId="0" shapeId="0" xr:uid="{00000000-0006-0000-0000-000006000000}">
      <text>
        <r>
          <rPr>
            <b/>
            <sz val="16"/>
            <color indexed="81"/>
            <rFont val="Tahoma"/>
            <family val="2"/>
          </rPr>
          <t>Grupo: escriba el valor total por grupo</t>
        </r>
      </text>
    </comment>
    <comment ref="B11" authorId="0" shapeId="0" xr:uid="{00000000-0006-0000-0000-000007000000}">
      <text>
        <r>
          <rPr>
            <b/>
            <sz val="16"/>
            <color indexed="81"/>
            <rFont val="Tahoma"/>
            <family val="2"/>
          </rPr>
          <t>Diligenciar unicamente las casillas sombreadas</t>
        </r>
      </text>
    </comment>
    <comment ref="F11" authorId="0" shapeId="0" xr:uid="{00000000-0006-0000-0000-000008000000}">
      <text>
        <r>
          <rPr>
            <b/>
            <sz val="16"/>
            <color indexed="81"/>
            <rFont val="Tahoma"/>
            <family val="2"/>
          </rPr>
          <t>Grupos: escriba el número de grupos que van a asistir</t>
        </r>
      </text>
    </comment>
    <comment ref="G11" authorId="0" shapeId="0" xr:uid="{00000000-0006-0000-0000-000009000000}">
      <text>
        <r>
          <rPr>
            <b/>
            <sz val="16"/>
            <color indexed="81"/>
            <rFont val="Tahoma"/>
            <family val="2"/>
          </rPr>
          <t>Grupo: escriba el valor total por grupo</t>
        </r>
      </text>
    </comment>
    <comment ref="B12" authorId="0" shapeId="0" xr:uid="{00000000-0006-0000-0000-00000A000000}">
      <text>
        <r>
          <rPr>
            <b/>
            <sz val="16"/>
            <color indexed="81"/>
            <rFont val="Tahoma"/>
            <family val="2"/>
          </rPr>
          <t>Diligenciar unicamente las casillas sombreadas</t>
        </r>
      </text>
    </comment>
    <comment ref="F12" authorId="0" shapeId="0" xr:uid="{00000000-0006-0000-0000-00000B000000}">
      <text>
        <r>
          <rPr>
            <b/>
            <sz val="16"/>
            <color indexed="81"/>
            <rFont val="Tahoma"/>
            <family val="2"/>
          </rPr>
          <t>Grupos: escriba el número de grupos que van a asistir</t>
        </r>
      </text>
    </comment>
    <comment ref="G12" authorId="0" shapeId="0" xr:uid="{00000000-0006-0000-0000-00000C000000}">
      <text>
        <r>
          <rPr>
            <b/>
            <sz val="16"/>
            <color indexed="81"/>
            <rFont val="Tahoma"/>
            <family val="2"/>
          </rPr>
          <t>Grupo: escriba el valor total por grupo</t>
        </r>
      </text>
    </comment>
    <comment ref="B13" authorId="0" shapeId="0" xr:uid="{00000000-0006-0000-0000-00000D000000}">
      <text>
        <r>
          <rPr>
            <b/>
            <sz val="16"/>
            <color indexed="81"/>
            <rFont val="Tahoma"/>
            <family val="2"/>
          </rPr>
          <t>Diligenciar unicamente las casillas sombreadas</t>
        </r>
      </text>
    </comment>
    <comment ref="F13" authorId="0" shapeId="0" xr:uid="{00000000-0006-0000-0000-00000E000000}">
      <text>
        <r>
          <rPr>
            <b/>
            <sz val="16"/>
            <color indexed="81"/>
            <rFont val="Tahoma"/>
            <family val="2"/>
          </rPr>
          <t>Grupos: escriba el número de grupos que van a asistir</t>
        </r>
      </text>
    </comment>
    <comment ref="G13" authorId="0" shapeId="0" xr:uid="{00000000-0006-0000-0000-00000F000000}">
      <text>
        <r>
          <rPr>
            <b/>
            <sz val="16"/>
            <color indexed="81"/>
            <rFont val="Tahoma"/>
            <family val="2"/>
          </rPr>
          <t>Grupo: escriba el valor total por grupo</t>
        </r>
      </text>
    </comment>
    <comment ref="B14" authorId="0" shapeId="0" xr:uid="{00000000-0006-0000-0000-000010000000}">
      <text>
        <r>
          <rPr>
            <b/>
            <sz val="16"/>
            <color indexed="81"/>
            <rFont val="Tahoma"/>
            <family val="2"/>
          </rPr>
          <t>Diligenciar unicamente las casillas sombreadas</t>
        </r>
      </text>
    </comment>
    <comment ref="F14" authorId="0" shapeId="0" xr:uid="{00000000-0006-0000-0000-000011000000}">
      <text>
        <r>
          <rPr>
            <b/>
            <sz val="16"/>
            <color indexed="81"/>
            <rFont val="Tahoma"/>
            <family val="2"/>
          </rPr>
          <t>Grupos: escriba el número de grupos que van a asistir</t>
        </r>
      </text>
    </comment>
    <comment ref="G14" authorId="0" shapeId="0" xr:uid="{00000000-0006-0000-0000-000012000000}">
      <text>
        <r>
          <rPr>
            <b/>
            <sz val="16"/>
            <color indexed="81"/>
            <rFont val="Tahoma"/>
            <family val="2"/>
          </rPr>
          <t>Grupo: escriba el valor total por grupo</t>
        </r>
      </text>
    </comment>
    <comment ref="B15" authorId="0" shapeId="0" xr:uid="{00000000-0006-0000-0000-000013000000}">
      <text>
        <r>
          <rPr>
            <b/>
            <sz val="16"/>
            <color indexed="81"/>
            <rFont val="Tahoma"/>
            <family val="2"/>
          </rPr>
          <t>Diligenciar unicamente las casillas sombreadas</t>
        </r>
      </text>
    </comment>
    <comment ref="F15" authorId="0" shapeId="0" xr:uid="{00000000-0006-0000-0000-000014000000}">
      <text>
        <r>
          <rPr>
            <b/>
            <sz val="16"/>
            <color indexed="81"/>
            <rFont val="Tahoma"/>
            <family val="2"/>
          </rPr>
          <t>Grupos: escriba el número de grupos que van a asistir</t>
        </r>
      </text>
    </comment>
    <comment ref="G15" authorId="0" shapeId="0" xr:uid="{00000000-0006-0000-0000-000015000000}">
      <text>
        <r>
          <rPr>
            <b/>
            <sz val="16"/>
            <color indexed="81"/>
            <rFont val="Tahoma"/>
            <family val="2"/>
          </rPr>
          <t>Grupo: escriba el valor total por grupo</t>
        </r>
      </text>
    </comment>
    <comment ref="B16" authorId="0" shapeId="0" xr:uid="{00000000-0006-0000-0000-000016000000}">
      <text>
        <r>
          <rPr>
            <b/>
            <sz val="16"/>
            <color indexed="81"/>
            <rFont val="Tahoma"/>
            <family val="2"/>
          </rPr>
          <t>Diligenciar unicamente las casillas sombreadas</t>
        </r>
      </text>
    </comment>
    <comment ref="F16" authorId="0" shapeId="0" xr:uid="{00000000-0006-0000-0000-000017000000}">
      <text>
        <r>
          <rPr>
            <b/>
            <sz val="16"/>
            <color indexed="81"/>
            <rFont val="Tahoma"/>
            <family val="2"/>
          </rPr>
          <t>Grupos: escriba el número de grupos que van a asistir</t>
        </r>
      </text>
    </comment>
    <comment ref="G16" authorId="0" shapeId="0" xr:uid="{00000000-0006-0000-0000-000018000000}">
      <text>
        <r>
          <rPr>
            <b/>
            <sz val="16"/>
            <color indexed="81"/>
            <rFont val="Tahoma"/>
            <family val="2"/>
          </rPr>
          <t>Grupo: escriba el valor total por grupo</t>
        </r>
      </text>
    </comment>
    <comment ref="B17" authorId="0" shapeId="0" xr:uid="{00000000-0006-0000-0000-000019000000}">
      <text>
        <r>
          <rPr>
            <b/>
            <sz val="16"/>
            <color indexed="81"/>
            <rFont val="Tahoma"/>
            <family val="2"/>
          </rPr>
          <t>Diligenciar unicamente las casillas sombreadas</t>
        </r>
      </text>
    </comment>
    <comment ref="F17" authorId="0" shapeId="0" xr:uid="{00000000-0006-0000-0000-00001A000000}">
      <text>
        <r>
          <rPr>
            <b/>
            <sz val="16"/>
            <color indexed="81"/>
            <rFont val="Tahoma"/>
            <family val="2"/>
          </rPr>
          <t>Grupos: escriba el número de grupos que van a asistir</t>
        </r>
      </text>
    </comment>
    <comment ref="G17" authorId="0" shapeId="0" xr:uid="{00000000-0006-0000-0000-00001B000000}">
      <text>
        <r>
          <rPr>
            <b/>
            <sz val="16"/>
            <color indexed="81"/>
            <rFont val="Tahoma"/>
            <family val="2"/>
          </rPr>
          <t>Grupo: escriba el valor total por grupo</t>
        </r>
      </text>
    </comment>
    <comment ref="B18" authorId="0" shapeId="0" xr:uid="{00000000-0006-0000-0000-00001C000000}">
      <text>
        <r>
          <rPr>
            <b/>
            <sz val="16"/>
            <color indexed="81"/>
            <rFont val="Tahoma"/>
            <family val="2"/>
          </rPr>
          <t>Diligenciar unicamente las casillas sombreadas</t>
        </r>
      </text>
    </comment>
    <comment ref="F18" authorId="0" shapeId="0" xr:uid="{00000000-0006-0000-0000-00001D000000}">
      <text>
        <r>
          <rPr>
            <b/>
            <sz val="16"/>
            <color indexed="81"/>
            <rFont val="Tahoma"/>
            <family val="2"/>
          </rPr>
          <t>Grupos: escriba el número de grupos que van a asistir</t>
        </r>
      </text>
    </comment>
    <comment ref="G18" authorId="0" shapeId="0" xr:uid="{00000000-0006-0000-0000-00001E000000}">
      <text>
        <r>
          <rPr>
            <b/>
            <sz val="16"/>
            <color indexed="81"/>
            <rFont val="Tahoma"/>
            <family val="2"/>
          </rPr>
          <t>Grupo: escriba el valor total por grupo</t>
        </r>
      </text>
    </comment>
    <comment ref="J23" authorId="0" shapeId="0" xr:uid="{00000000-0006-0000-0000-00001F000000}">
      <text>
        <r>
          <rPr>
            <b/>
            <sz val="18"/>
            <color indexed="81"/>
            <rFont val="Tahoma"/>
            <family val="2"/>
          </rPr>
          <t>Total ingresos para el evento.</t>
        </r>
      </text>
    </comment>
    <comment ref="F28" authorId="0" shapeId="0" xr:uid="{00000000-0006-0000-0000-000020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 xr:uid="{00000000-0006-0000-0000-000021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0" authorId="0" shapeId="0" xr:uid="{00000000-0006-0000-0000-000022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1" authorId="0" shapeId="0" xr:uid="{00000000-0006-0000-0000-000023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2" authorId="0" shapeId="0" xr:uid="{00000000-0006-0000-0000-000024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 xr:uid="{00000000-0006-0000-0000-000025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4" authorId="0" shapeId="0" xr:uid="{00000000-0006-0000-0000-000026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5" authorId="0" shapeId="0" xr:uid="{00000000-0006-0000-0000-000027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6" authorId="0" shapeId="0" xr:uid="{00000000-0006-0000-0000-000028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7" authorId="0" shapeId="0" xr:uid="{00000000-0006-0000-0000-000029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8" authorId="0" shapeId="0" xr:uid="{00000000-0006-0000-0000-00002A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 shapeId="0" xr:uid="{00000000-0006-0000-0000-00002B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 shapeId="0" xr:uid="{00000000-0006-0000-0000-00002C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 shapeId="0" xr:uid="{00000000-0006-0000-0000-00002D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2" authorId="0" shapeId="0" xr:uid="{00000000-0006-0000-0000-00002E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3" authorId="0" shapeId="0" xr:uid="{00000000-0006-0000-0000-00002F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4" authorId="0" shapeId="0" xr:uid="{00000000-0006-0000-0000-000030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5" authorId="0" shapeId="0" xr:uid="{00000000-0006-0000-0000-000031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6" authorId="0" shapeId="0" xr:uid="{00000000-0006-0000-0000-000032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7" authorId="0" shapeId="0" xr:uid="{00000000-0006-0000-0000-000033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8" authorId="0" shapeId="0" xr:uid="{00000000-0006-0000-0000-000034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9" authorId="0" shapeId="0" xr:uid="{00000000-0006-0000-0000-000035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0" authorId="0" shapeId="0" xr:uid="{00000000-0006-0000-0000-000036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1" authorId="0" shapeId="0" xr:uid="{00000000-0006-0000-0000-000037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2" authorId="0" shapeId="0" xr:uid="{00000000-0006-0000-0000-000038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3" authorId="0" shapeId="0" xr:uid="{00000000-0006-0000-0000-000039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4" authorId="0" shapeId="0" xr:uid="{00000000-0006-0000-0000-00003A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5" authorId="0" shapeId="0" xr:uid="{00000000-0006-0000-0000-00003B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6" authorId="0" shapeId="0" xr:uid="{00000000-0006-0000-0000-00003C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7" authorId="0" shapeId="0" xr:uid="{00000000-0006-0000-0000-00003D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8" authorId="0" shapeId="0" xr:uid="{00000000-0006-0000-0000-00003E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9" authorId="0" shapeId="0" xr:uid="{00000000-0006-0000-0000-00003F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0" authorId="0" shapeId="0" xr:uid="{00000000-0006-0000-0000-000040000000}">
      <text>
        <r>
          <rPr>
            <b/>
            <sz val="18"/>
            <color indexed="81"/>
            <rFont val="Tahoma"/>
            <family val="2"/>
          </rPr>
          <t>SELECCIONAR LA FORMA DE PAGO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5" authorId="1" shapeId="0" xr:uid="{3B24E903-F2FD-47C7-8B0E-CF11D2069D1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Está formulado para que sea igual al número de inscritos</t>
        </r>
      </text>
    </comment>
    <comment ref="G65" authorId="1" shapeId="0" xr:uid="{F9A97218-AE4F-424E-BD55-71DC57B699C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el número de participantes a proyectar</t>
        </r>
      </text>
    </comment>
    <comment ref="H65" authorId="1" shapeId="0" xr:uid="{C7D1646D-8DE0-4BEC-B1B1-C355B570AE9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el número de participantes a proyectar</t>
        </r>
      </text>
    </comment>
    <comment ref="I65" authorId="1" shapeId="0" xr:uid="{5F788B91-DA6A-449C-8C18-986811C1DBA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Incluir el número de participantes a proyectar</t>
        </r>
      </text>
    </comment>
  </commentList>
</comments>
</file>

<file path=xl/sharedStrings.xml><?xml version="1.0" encoding="utf-8"?>
<sst xmlns="http://schemas.openxmlformats.org/spreadsheetml/2006/main" count="113" uniqueCount="109">
  <si>
    <t>SUBTOTAL COSTOS VARIABLES</t>
  </si>
  <si>
    <t xml:space="preserve">Cantidad </t>
  </si>
  <si>
    <t>Vr Unitario</t>
  </si>
  <si>
    <t>Vr Total</t>
  </si>
  <si>
    <t>ASOCIACIÓN COLOMBIANA DE UNIVERSIDADES</t>
  </si>
  <si>
    <t>PROCESO DE GESTIÓN ADMINISTRATIVA</t>
  </si>
  <si>
    <t>FORMATO DE PRESUPUESTO DE EVENTOS</t>
  </si>
  <si>
    <t>CÓDIGO: FR-GAD-03</t>
  </si>
  <si>
    <r>
      <t>PÁGINA:</t>
    </r>
    <r>
      <rPr>
        <sz val="10"/>
        <color theme="1"/>
        <rFont val="Arial"/>
        <family val="2"/>
      </rPr>
      <t xml:space="preserve"> 1 de 1</t>
    </r>
  </si>
  <si>
    <r>
      <t xml:space="preserve">ESTADO: </t>
    </r>
    <r>
      <rPr>
        <sz val="10"/>
        <color theme="1"/>
        <rFont val="Arial"/>
        <family val="2"/>
      </rPr>
      <t>Vigente</t>
    </r>
  </si>
  <si>
    <t>INGRESOS</t>
  </si>
  <si>
    <t>Nombre del evento y responsable:</t>
  </si>
  <si>
    <t>Fecha realización:</t>
  </si>
  <si>
    <t>CONCEPTO</t>
  </si>
  <si>
    <t>Estudiantes</t>
  </si>
  <si>
    <t xml:space="preserve">Profesores </t>
  </si>
  <si>
    <t>Ponentes</t>
  </si>
  <si>
    <t>No asociados</t>
  </si>
  <si>
    <t>VR. PAYU X TRANSACCION</t>
  </si>
  <si>
    <t>VR. PAYU TOTAL</t>
  </si>
  <si>
    <t xml:space="preserve">Asociados </t>
  </si>
  <si>
    <t>COSTOS FIJOS ORGANIZACIÓN DE EVENTO</t>
  </si>
  <si>
    <t>COSTOS VARIABLES PARTICIPANTES</t>
  </si>
  <si>
    <t>Excedente o deficit total</t>
  </si>
  <si>
    <t>DESCUENTO</t>
  </si>
  <si>
    <t>VALOR TOTAL</t>
  </si>
  <si>
    <t>TOTAL COBRO PAYU</t>
  </si>
  <si>
    <t>LISTADO DE VALIDACIÓN</t>
  </si>
  <si>
    <t>Grupo x10 participantes</t>
  </si>
  <si>
    <t>Grupo x  5 participantes</t>
  </si>
  <si>
    <t>Grupo x  3 participantes</t>
  </si>
  <si>
    <t>Grupo x  2 participantes</t>
  </si>
  <si>
    <t>Universidades</t>
  </si>
  <si>
    <t>SUBTOTAL COSTOS FIJOS</t>
  </si>
  <si>
    <t>TOTAL COSTOS</t>
  </si>
  <si>
    <t>SUBTOTAL COSTO POR PARTICIPANTE</t>
  </si>
  <si>
    <t>Excedente o deficit por persona</t>
  </si>
  <si>
    <t xml:space="preserve">COSTOS  </t>
  </si>
  <si>
    <t>Número de participantes (Incluya los datos que quiere proyectar, punto de equilibrio)</t>
  </si>
  <si>
    <t xml:space="preserve"> </t>
  </si>
  <si>
    <t>1.Alojamiento sencillo</t>
  </si>
  <si>
    <t>2.Seguro hotelero</t>
  </si>
  <si>
    <t>3.Meseros</t>
  </si>
  <si>
    <t>4.Estación de café</t>
  </si>
  <si>
    <t>5.Almuerzos (total en los días del evento)</t>
  </si>
  <si>
    <t>6.Cenas (total en los días del evento)</t>
  </si>
  <si>
    <t>7.Refrigerios (total en los días del evento)</t>
  </si>
  <si>
    <t xml:space="preserve">9.Programa (agenda) impreso(a) </t>
  </si>
  <si>
    <t>10.Escarapelas</t>
  </si>
  <si>
    <t>11.Detalle actividad bienvenida</t>
  </si>
  <si>
    <t>12.Mercadeo comisión variable (Aplica para curso Retos)</t>
  </si>
  <si>
    <t>13.Otros</t>
  </si>
  <si>
    <t>IVA</t>
  </si>
  <si>
    <t>TOTAL No. PARTICIPANTES</t>
  </si>
  <si>
    <t>TOTAL COSTO POR PARTICIPANTE</t>
  </si>
  <si>
    <t>18. Costo transacciones payu (Si aplica, en cantidad ponga1) Valor automático según ingresos</t>
  </si>
  <si>
    <t>OBSERVACIONES (Si aplica)</t>
  </si>
  <si>
    <t>VR INSCRIPCIÓN</t>
  </si>
  <si>
    <t>VR INSCRIPCIÓN CON DESCUENTO</t>
  </si>
  <si>
    <t>11. Viáticos Personal logistica Ascún (alojamiento, alimentación, transporte)</t>
  </si>
  <si>
    <t>TOTAL INGRESO FACTURADO</t>
  </si>
  <si>
    <t>TOTAL INGRESO DISPONIBLE PARA EL EVENTO</t>
  </si>
  <si>
    <t>24. Alojamiento miembros proyecto</t>
  </si>
  <si>
    <t>22. Imprevistos</t>
  </si>
  <si>
    <t>23. Traducción</t>
  </si>
  <si>
    <t>8.Kit (bolso, carpeta, block, esfero)</t>
  </si>
  <si>
    <t>25. Transporte miembros proyecto</t>
  </si>
  <si>
    <t>26. Alimentación alojados</t>
  </si>
  <si>
    <t>27. Guía Turístico</t>
  </si>
  <si>
    <t>28. Producción de vídeo</t>
  </si>
  <si>
    <t>20. Salones</t>
  </si>
  <si>
    <t>21. Mercadeo del curso (Aplica para curso Retos)</t>
  </si>
  <si>
    <t>19. Sonido y video beamm</t>
  </si>
  <si>
    <t>17. Aplicación eventos virtuales</t>
  </si>
  <si>
    <t xml:space="preserve">16. Plataforma eventos virtuales </t>
  </si>
  <si>
    <t>14. Alquiler carpas y sillas</t>
  </si>
  <si>
    <t>13. Costo de logìstica</t>
  </si>
  <si>
    <t>12. Actividades culturales</t>
  </si>
  <si>
    <t xml:space="preserve">10. Alojamiento conferencistas </t>
  </si>
  <si>
    <t>9. Transporte interno conferencistas (taxis)</t>
  </si>
  <si>
    <t>8. Alimentación conferencista (almuerzo y cena)</t>
  </si>
  <si>
    <t>7. Pasajes terrestres conferencistas</t>
  </si>
  <si>
    <t>6. Pasajes aéreos conferencistas Internacionales</t>
  </si>
  <si>
    <t>5. Pasajes aéreos conferencistas Nacionales</t>
  </si>
  <si>
    <t>1. Material POP</t>
  </si>
  <si>
    <t>2. Diseño piezas digitales</t>
  </si>
  <si>
    <t>3. Certificados-insginias</t>
  </si>
  <si>
    <t>4. Pago conferencistas</t>
  </si>
  <si>
    <t>15. Tutor (cursos)</t>
  </si>
  <si>
    <t>29. Modifique la casilla si considera necesario</t>
  </si>
  <si>
    <t>30. Modifique la casilla si considera necesario</t>
  </si>
  <si>
    <t>31. Modifique la casilla si considera necesario</t>
  </si>
  <si>
    <t>32. Modifique la casilla si considera necesario</t>
  </si>
  <si>
    <t>33. Modifique la casilla si considera necesario</t>
  </si>
  <si>
    <t>FORMA DE PAGO</t>
  </si>
  <si>
    <t>CANTIDAD</t>
  </si>
  <si>
    <t>VALOR UNITARIO</t>
  </si>
  <si>
    <t>VALOR IVA</t>
  </si>
  <si>
    <t>Transferencia</t>
  </si>
  <si>
    <t>Tarjeta de crédito corporativa</t>
  </si>
  <si>
    <t>NÚMERO DE PARTICIPANTES Y/O GRUPO</t>
  </si>
  <si>
    <t>Instrucciones de uso del formato:                                                                                                                                                                                                                              
Para diligenciar este formato debe llenar unicamente las casillas sombreadas. 
NOTA 1: Cuando en la casilla de concepto selecciona la opción de grupo, escriba el número de grupos que van a asistir y el valor total del grupo
NOTA 2: En el valor total del ingreso encontrará el valor total del IVA. Recuerde que el valor a recibir es después de descontar el IVA</t>
  </si>
  <si>
    <r>
      <t xml:space="preserve">FECHA: </t>
    </r>
    <r>
      <rPr>
        <sz val="10"/>
        <color theme="1"/>
        <rFont val="Arial"/>
        <family val="2"/>
      </rPr>
      <t>24/10/2022</t>
    </r>
  </si>
  <si>
    <t>14. Modifique la casilla si considera necesario</t>
  </si>
  <si>
    <t>15. Modifique la casilla si considera necesario</t>
  </si>
  <si>
    <t>16. Modifique la casilla si considera necesario</t>
  </si>
  <si>
    <t>17. Modifique la casilla si considera necesario</t>
  </si>
  <si>
    <r>
      <t>VERSIÓN:</t>
    </r>
    <r>
      <rPr>
        <sz val="10"/>
        <color theme="1"/>
        <rFont val="Arial"/>
        <family val="2"/>
      </rPr>
      <t xml:space="preserve"> 06</t>
    </r>
  </si>
  <si>
    <r>
      <rPr>
        <b/>
        <sz val="11"/>
        <rFont val="Arial"/>
        <family val="2"/>
      </rPr>
      <t>COSTO ADMINISTRATIVO*</t>
    </r>
    <r>
      <rPr>
        <sz val="11"/>
        <rFont val="Arial"/>
        <family val="2"/>
      </rPr>
      <t xml:space="preserve">
*Gestión administrativa y logística (Incluye: Gestión de cartera, logística del evento, plataforma de inscripciones y de realización del evento, comunicados prensa y promoción del evento) 5% sobre los ingresos.                                                                     </t>
    </r>
    <r>
      <rPr>
        <sz val="11"/>
        <color rgb="FFFF0000"/>
        <rFont val="Arial"/>
        <family val="2"/>
      </rPr>
      <t>A revisar con Ascún en situaciones especiales.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</si>
</sst>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* #,##0_ ;_ * \-#,##0_ ;_ * &quot;-&quot;??_ ;_ @_ "/>
    <numFmt numFmtId="167" formatCode="_(&quot;$&quot;\ * #,##0_);_(&quot;$&quot;\ * \(#,##0\);_(&quot;$&quot;\ * &quot;-&quot;??_);_(@_)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i/>
      <sz val="11"/>
      <color rgb="FFFF0000"/>
      <name val="Arial"/>
      <family val="2"/>
    </font>
    <font>
      <sz val="9"/>
      <color indexed="81"/>
      <name val="Tahoma"/>
      <family val="2"/>
    </font>
    <font>
      <b/>
      <sz val="16"/>
      <color indexed="81"/>
      <name val="Tahoma"/>
      <family val="2"/>
    </font>
    <font>
      <b/>
      <sz val="18"/>
      <color indexed="81"/>
      <name val="Tahoma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7" fontId="5" fillId="3" borderId="2" xfId="2" applyNumberFormat="1" applyFont="1" applyFill="1" applyBorder="1" applyAlignment="1">
      <alignment vertical="center" wrapText="1"/>
    </xf>
    <xf numFmtId="9" fontId="5" fillId="3" borderId="4" xfId="3" applyFont="1" applyFill="1" applyBorder="1" applyAlignment="1">
      <alignment horizontal="center" vertical="center"/>
    </xf>
    <xf numFmtId="167" fontId="5" fillId="0" borderId="2" xfId="2" applyNumberFormat="1" applyFont="1" applyBorder="1" applyAlignment="1">
      <alignment vertical="center" wrapText="1"/>
    </xf>
    <xf numFmtId="168" fontId="5" fillId="0" borderId="2" xfId="0" applyNumberFormat="1" applyFont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167" fontId="5" fillId="0" borderId="0" xfId="0" applyNumberFormat="1" applyFont="1" applyAlignment="1">
      <alignment vertical="center"/>
    </xf>
    <xf numFmtId="3" fontId="10" fillId="0" borderId="37" xfId="0" applyNumberFormat="1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vertical="center"/>
    </xf>
    <xf numFmtId="3" fontId="10" fillId="3" borderId="1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168" fontId="13" fillId="3" borderId="2" xfId="1" applyNumberFormat="1" applyFont="1" applyFill="1" applyBorder="1" applyAlignment="1">
      <alignment vertical="center"/>
    </xf>
    <xf numFmtId="167" fontId="5" fillId="0" borderId="2" xfId="2" applyNumberFormat="1" applyFont="1" applyBorder="1" applyAlignment="1">
      <alignment vertical="center"/>
    </xf>
    <xf numFmtId="167" fontId="13" fillId="0" borderId="2" xfId="2" applyNumberFormat="1" applyFont="1" applyBorder="1" applyAlignment="1">
      <alignment vertical="center"/>
    </xf>
    <xf numFmtId="166" fontId="10" fillId="4" borderId="6" xfId="1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6" fontId="11" fillId="5" borderId="36" xfId="0" applyNumberFormat="1" applyFont="1" applyFill="1" applyBorder="1" applyAlignment="1">
      <alignment vertical="center"/>
    </xf>
    <xf numFmtId="167" fontId="12" fillId="0" borderId="0" xfId="2" applyNumberFormat="1" applyFont="1" applyFill="1" applyBorder="1" applyAlignment="1">
      <alignment vertical="center"/>
    </xf>
    <xf numFmtId="166" fontId="10" fillId="4" borderId="24" xfId="0" applyNumberFormat="1" applyFont="1" applyFill="1" applyBorder="1" applyAlignment="1">
      <alignment vertical="center"/>
    </xf>
    <xf numFmtId="166" fontId="10" fillId="4" borderId="6" xfId="0" applyNumberFormat="1" applyFont="1" applyFill="1" applyBorder="1" applyAlignment="1">
      <alignment vertical="center"/>
    </xf>
    <xf numFmtId="167" fontId="5" fillId="0" borderId="25" xfId="0" applyNumberFormat="1" applyFont="1" applyBorder="1" applyAlignment="1">
      <alignment vertical="center"/>
    </xf>
    <xf numFmtId="167" fontId="5" fillId="0" borderId="6" xfId="0" applyNumberFormat="1" applyFont="1" applyBorder="1" applyAlignment="1">
      <alignment vertical="center"/>
    </xf>
    <xf numFmtId="167" fontId="5" fillId="0" borderId="26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15" xfId="0" applyFont="1" applyBorder="1" applyAlignment="1">
      <alignment vertical="center" wrapText="1"/>
    </xf>
    <xf numFmtId="167" fontId="5" fillId="0" borderId="2" xfId="2" applyNumberFormat="1" applyFont="1" applyFill="1" applyBorder="1" applyAlignment="1">
      <alignment vertical="center"/>
    </xf>
    <xf numFmtId="167" fontId="13" fillId="0" borderId="11" xfId="2" applyNumberFormat="1" applyFont="1" applyBorder="1" applyAlignment="1">
      <alignment vertical="center"/>
    </xf>
    <xf numFmtId="166" fontId="10" fillId="4" borderId="45" xfId="1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2" applyFont="1" applyAlignment="1">
      <alignment horizontal="center" vertical="center"/>
    </xf>
    <xf numFmtId="164" fontId="11" fillId="0" borderId="0" xfId="2" applyFont="1" applyAlignment="1">
      <alignment vertical="center"/>
    </xf>
    <xf numFmtId="168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7" fontId="16" fillId="0" borderId="0" xfId="0" applyNumberFormat="1" applyFont="1" applyAlignment="1">
      <alignment vertical="center"/>
    </xf>
    <xf numFmtId="168" fontId="16" fillId="0" borderId="0" xfId="1" applyNumberFormat="1" applyFont="1" applyAlignment="1">
      <alignment vertical="center"/>
    </xf>
    <xf numFmtId="167" fontId="11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167" fontId="5" fillId="3" borderId="2" xfId="2" applyNumberFormat="1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22" xfId="0" applyFont="1" applyBorder="1" applyAlignment="1">
      <alignment vertical="center" wrapText="1"/>
    </xf>
    <xf numFmtId="0" fontId="12" fillId="8" borderId="23" xfId="0" applyFont="1" applyFill="1" applyBorder="1" applyAlignment="1">
      <alignment horizontal="left" vertical="center"/>
    </xf>
    <xf numFmtId="0" fontId="12" fillId="8" borderId="24" xfId="0" applyFont="1" applyFill="1" applyBorder="1" applyAlignment="1">
      <alignment horizontal="left" vertical="center"/>
    </xf>
    <xf numFmtId="0" fontId="12" fillId="8" borderId="40" xfId="0" applyFont="1" applyFill="1" applyBorder="1" applyAlignment="1">
      <alignment horizontal="left" vertical="center"/>
    </xf>
    <xf numFmtId="0" fontId="12" fillId="8" borderId="5" xfId="0" applyFont="1" applyFill="1" applyBorder="1" applyAlignment="1">
      <alignment horizontal="left" vertical="center"/>
    </xf>
    <xf numFmtId="0" fontId="12" fillId="8" borderId="6" xfId="0" applyFont="1" applyFill="1" applyBorder="1" applyAlignment="1">
      <alignment horizontal="left" vertical="center"/>
    </xf>
    <xf numFmtId="0" fontId="12" fillId="8" borderId="31" xfId="0" applyFont="1" applyFill="1" applyBorder="1" applyAlignment="1">
      <alignment horizontal="left" vertical="center"/>
    </xf>
    <xf numFmtId="168" fontId="13" fillId="3" borderId="14" xfId="1" applyNumberFormat="1" applyFont="1" applyFill="1" applyBorder="1" applyAlignment="1">
      <alignment horizontal="center" vertical="center"/>
    </xf>
    <xf numFmtId="168" fontId="13" fillId="3" borderId="13" xfId="1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168" fontId="6" fillId="0" borderId="14" xfId="1" applyNumberFormat="1" applyFont="1" applyFill="1" applyBorder="1" applyAlignment="1">
      <alignment horizontal="left" vertical="center" wrapText="1"/>
    </xf>
    <xf numFmtId="168" fontId="6" fillId="0" borderId="12" xfId="1" applyNumberFormat="1" applyFont="1" applyFill="1" applyBorder="1" applyAlignment="1">
      <alignment horizontal="left" vertical="center"/>
    </xf>
    <xf numFmtId="168" fontId="6" fillId="0" borderId="13" xfId="1" applyNumberFormat="1" applyFont="1" applyFill="1" applyBorder="1" applyAlignment="1">
      <alignment horizontal="left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10" fillId="6" borderId="35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10" fillId="6" borderId="37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67" fontId="12" fillId="5" borderId="38" xfId="2" applyNumberFormat="1" applyFont="1" applyFill="1" applyBorder="1" applyAlignment="1">
      <alignment horizontal="center" vertical="center"/>
    </xf>
    <xf numFmtId="167" fontId="12" fillId="5" borderId="39" xfId="2" applyNumberFormat="1" applyFont="1" applyFill="1" applyBorder="1" applyAlignment="1">
      <alignment horizontal="center" vertical="center"/>
    </xf>
    <xf numFmtId="167" fontId="12" fillId="5" borderId="27" xfId="2" applyNumberFormat="1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3" fontId="10" fillId="5" borderId="12" xfId="0" applyNumberFormat="1" applyFont="1" applyFill="1" applyBorder="1" applyAlignment="1">
      <alignment horizontal="center" vertical="center"/>
    </xf>
    <xf numFmtId="3" fontId="10" fillId="5" borderId="0" xfId="0" applyNumberFormat="1" applyFont="1" applyFill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left" vertical="center"/>
    </xf>
    <xf numFmtId="0" fontId="10" fillId="4" borderId="42" xfId="0" applyFont="1" applyFill="1" applyBorder="1" applyAlignment="1">
      <alignment horizontal="left" vertical="center"/>
    </xf>
    <xf numFmtId="0" fontId="10" fillId="4" borderId="43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67" fontId="10" fillId="4" borderId="2" xfId="2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10" borderId="14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11" fillId="5" borderId="47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67" fontId="5" fillId="11" borderId="12" xfId="2" applyNumberFormat="1" applyFont="1" applyFill="1" applyBorder="1" applyAlignment="1">
      <alignment vertical="center" wrapText="1"/>
    </xf>
    <xf numFmtId="9" fontId="5" fillId="11" borderId="12" xfId="3" applyFont="1" applyFill="1" applyBorder="1" applyAlignment="1">
      <alignment horizontal="center" vertical="center"/>
    </xf>
    <xf numFmtId="168" fontId="5" fillId="11" borderId="13" xfId="0" applyNumberFormat="1" applyFont="1" applyFill="1" applyBorder="1" applyAlignment="1">
      <alignment horizontal="center" vertical="center"/>
    </xf>
    <xf numFmtId="168" fontId="6" fillId="0" borderId="0" xfId="1" applyNumberFormat="1" applyFont="1" applyFill="1" applyBorder="1" applyAlignment="1">
      <alignment horizontal="left" vertical="center"/>
    </xf>
    <xf numFmtId="168" fontId="12" fillId="0" borderId="48" xfId="1" applyNumberFormat="1" applyFont="1" applyFill="1" applyBorder="1" applyAlignment="1">
      <alignment vertical="center"/>
    </xf>
    <xf numFmtId="168" fontId="5" fillId="0" borderId="24" xfId="0" applyNumberFormat="1" applyFont="1" applyBorder="1" applyAlignment="1">
      <alignment vertical="center"/>
    </xf>
    <xf numFmtId="0" fontId="13" fillId="0" borderId="2" xfId="0" applyNumberFormat="1" applyFont="1" applyBorder="1" applyAlignment="1">
      <alignment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9" fontId="13" fillId="0" borderId="11" xfId="0" applyNumberFormat="1" applyFont="1" applyBorder="1" applyAlignment="1">
      <alignment vertical="center" wrapText="1"/>
    </xf>
    <xf numFmtId="167" fontId="13" fillId="0" borderId="9" xfId="2" applyNumberFormat="1" applyFont="1" applyBorder="1" applyAlignment="1">
      <alignment vertical="center"/>
    </xf>
    <xf numFmtId="167" fontId="10" fillId="4" borderId="1" xfId="2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8" fontId="12" fillId="0" borderId="49" xfId="1" applyNumberFormat="1" applyFont="1" applyFill="1" applyBorder="1" applyAlignment="1">
      <alignment vertical="center"/>
    </xf>
    <xf numFmtId="168" fontId="4" fillId="10" borderId="50" xfId="1" applyNumberFormat="1" applyFont="1" applyFill="1" applyBorder="1" applyAlignment="1">
      <alignment vertical="center"/>
    </xf>
    <xf numFmtId="168" fontId="12" fillId="9" borderId="48" xfId="1" applyNumberFormat="1" applyFont="1" applyFill="1" applyBorder="1" applyAlignment="1">
      <alignment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38100</xdr:rowOff>
    </xdr:from>
    <xdr:to>
      <xdr:col>1</xdr:col>
      <xdr:colOff>1074592</xdr:colOff>
      <xdr:row>0</xdr:row>
      <xdr:rowOff>38100</xdr:rowOff>
    </xdr:to>
    <xdr:pic>
      <xdr:nvPicPr>
        <xdr:cNvPr id="2" name="3 Imagen" descr="Logo ASCUN vertical JPG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8100"/>
          <a:ext cx="531667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115899</xdr:colOff>
      <xdr:row>0</xdr:row>
      <xdr:rowOff>131886</xdr:rowOff>
    </xdr:from>
    <xdr:to>
      <xdr:col>1</xdr:col>
      <xdr:colOff>1853018</xdr:colOff>
      <xdr:row>3</xdr:row>
      <xdr:rowOff>93053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8" y="131886"/>
          <a:ext cx="1738480" cy="653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93"/>
  <sheetViews>
    <sheetView tabSelected="1" view="pageBreakPreview" topLeftCell="B64" zoomScaleNormal="100" zoomScaleSheetLayoutView="100" workbookViewId="0">
      <selection activeCell="D11" sqref="D11:E11"/>
    </sheetView>
  </sheetViews>
  <sheetFormatPr baseColWidth="10" defaultRowHeight="12.75" x14ac:dyDescent="0.25"/>
  <cols>
    <col min="1" max="1" width="1.5703125" style="2" customWidth="1"/>
    <col min="2" max="2" width="36.85546875" style="2" customWidth="1"/>
    <col min="3" max="3" width="19.7109375" style="2" customWidth="1"/>
    <col min="4" max="4" width="21" style="2" customWidth="1"/>
    <col min="5" max="5" width="16.28515625" style="2" customWidth="1"/>
    <col min="6" max="6" width="18.7109375" style="2" customWidth="1"/>
    <col min="7" max="7" width="17.5703125" style="2" customWidth="1"/>
    <col min="8" max="8" width="18.7109375" style="2" customWidth="1"/>
    <col min="9" max="9" width="18.85546875" style="2" customWidth="1"/>
    <col min="10" max="10" width="16.7109375" style="2" customWidth="1"/>
    <col min="11" max="11" width="11.140625" style="2" customWidth="1"/>
    <col min="12" max="12" width="24.28515625" style="51" hidden="1" customWidth="1"/>
    <col min="13" max="13" width="17.85546875" style="51" hidden="1" customWidth="1"/>
    <col min="14" max="14" width="18.42578125" style="51" hidden="1" customWidth="1"/>
    <col min="15" max="15" width="16.85546875" style="51" hidden="1" customWidth="1"/>
    <col min="16" max="254" width="11.42578125" style="2"/>
    <col min="255" max="255" width="49.5703125" style="2" customWidth="1"/>
    <col min="256" max="256" width="16.7109375" style="2" customWidth="1"/>
    <col min="257" max="257" width="15.28515625" style="2" customWidth="1"/>
    <col min="258" max="258" width="15.85546875" style="2" customWidth="1"/>
    <col min="259" max="259" width="17.140625" style="2" customWidth="1"/>
    <col min="260" max="260" width="17.5703125" style="2" customWidth="1"/>
    <col min="261" max="261" width="11.42578125" style="2"/>
    <col min="262" max="262" width="12.85546875" style="2" bestFit="1" customWidth="1"/>
    <col min="263" max="265" width="11.42578125" style="2"/>
    <col min="266" max="266" width="13.85546875" style="2" bestFit="1" customWidth="1"/>
    <col min="267" max="510" width="11.42578125" style="2"/>
    <col min="511" max="511" width="49.5703125" style="2" customWidth="1"/>
    <col min="512" max="512" width="16.7109375" style="2" customWidth="1"/>
    <col min="513" max="513" width="15.28515625" style="2" customWidth="1"/>
    <col min="514" max="514" width="15.85546875" style="2" customWidth="1"/>
    <col min="515" max="515" width="17.140625" style="2" customWidth="1"/>
    <col min="516" max="516" width="17.5703125" style="2" customWidth="1"/>
    <col min="517" max="517" width="11.42578125" style="2"/>
    <col min="518" max="518" width="12.85546875" style="2" bestFit="1" customWidth="1"/>
    <col min="519" max="521" width="11.42578125" style="2"/>
    <col min="522" max="522" width="13.85546875" style="2" bestFit="1" customWidth="1"/>
    <col min="523" max="766" width="11.42578125" style="2"/>
    <col min="767" max="767" width="49.5703125" style="2" customWidth="1"/>
    <col min="768" max="768" width="16.7109375" style="2" customWidth="1"/>
    <col min="769" max="769" width="15.28515625" style="2" customWidth="1"/>
    <col min="770" max="770" width="15.85546875" style="2" customWidth="1"/>
    <col min="771" max="771" width="17.140625" style="2" customWidth="1"/>
    <col min="772" max="772" width="17.5703125" style="2" customWidth="1"/>
    <col min="773" max="773" width="11.42578125" style="2"/>
    <col min="774" max="774" width="12.85546875" style="2" bestFit="1" customWidth="1"/>
    <col min="775" max="777" width="11.42578125" style="2"/>
    <col min="778" max="778" width="13.85546875" style="2" bestFit="1" customWidth="1"/>
    <col min="779" max="1022" width="11.42578125" style="2"/>
    <col min="1023" max="1023" width="49.5703125" style="2" customWidth="1"/>
    <col min="1024" max="1024" width="16.7109375" style="2" customWidth="1"/>
    <col min="1025" max="1025" width="15.28515625" style="2" customWidth="1"/>
    <col min="1026" max="1026" width="15.85546875" style="2" customWidth="1"/>
    <col min="1027" max="1027" width="17.140625" style="2" customWidth="1"/>
    <col min="1028" max="1028" width="17.5703125" style="2" customWidth="1"/>
    <col min="1029" max="1029" width="11.42578125" style="2"/>
    <col min="1030" max="1030" width="12.85546875" style="2" bestFit="1" customWidth="1"/>
    <col min="1031" max="1033" width="11.42578125" style="2"/>
    <col min="1034" max="1034" width="13.85546875" style="2" bestFit="1" customWidth="1"/>
    <col min="1035" max="1278" width="11.42578125" style="2"/>
    <col min="1279" max="1279" width="49.5703125" style="2" customWidth="1"/>
    <col min="1280" max="1280" width="16.7109375" style="2" customWidth="1"/>
    <col min="1281" max="1281" width="15.28515625" style="2" customWidth="1"/>
    <col min="1282" max="1282" width="15.85546875" style="2" customWidth="1"/>
    <col min="1283" max="1283" width="17.140625" style="2" customWidth="1"/>
    <col min="1284" max="1284" width="17.5703125" style="2" customWidth="1"/>
    <col min="1285" max="1285" width="11.42578125" style="2"/>
    <col min="1286" max="1286" width="12.85546875" style="2" bestFit="1" customWidth="1"/>
    <col min="1287" max="1289" width="11.42578125" style="2"/>
    <col min="1290" max="1290" width="13.85546875" style="2" bestFit="1" customWidth="1"/>
    <col min="1291" max="1534" width="11.42578125" style="2"/>
    <col min="1535" max="1535" width="49.5703125" style="2" customWidth="1"/>
    <col min="1536" max="1536" width="16.7109375" style="2" customWidth="1"/>
    <col min="1537" max="1537" width="15.28515625" style="2" customWidth="1"/>
    <col min="1538" max="1538" width="15.85546875" style="2" customWidth="1"/>
    <col min="1539" max="1539" width="17.140625" style="2" customWidth="1"/>
    <col min="1540" max="1540" width="17.5703125" style="2" customWidth="1"/>
    <col min="1541" max="1541" width="11.42578125" style="2"/>
    <col min="1542" max="1542" width="12.85546875" style="2" bestFit="1" customWidth="1"/>
    <col min="1543" max="1545" width="11.42578125" style="2"/>
    <col min="1546" max="1546" width="13.85546875" style="2" bestFit="1" customWidth="1"/>
    <col min="1547" max="1790" width="11.42578125" style="2"/>
    <col min="1791" max="1791" width="49.5703125" style="2" customWidth="1"/>
    <col min="1792" max="1792" width="16.7109375" style="2" customWidth="1"/>
    <col min="1793" max="1793" width="15.28515625" style="2" customWidth="1"/>
    <col min="1794" max="1794" width="15.85546875" style="2" customWidth="1"/>
    <col min="1795" max="1795" width="17.140625" style="2" customWidth="1"/>
    <col min="1796" max="1796" width="17.5703125" style="2" customWidth="1"/>
    <col min="1797" max="1797" width="11.42578125" style="2"/>
    <col min="1798" max="1798" width="12.85546875" style="2" bestFit="1" customWidth="1"/>
    <col min="1799" max="1801" width="11.42578125" style="2"/>
    <col min="1802" max="1802" width="13.85546875" style="2" bestFit="1" customWidth="1"/>
    <col min="1803" max="2046" width="11.42578125" style="2"/>
    <col min="2047" max="2047" width="49.5703125" style="2" customWidth="1"/>
    <col min="2048" max="2048" width="16.7109375" style="2" customWidth="1"/>
    <col min="2049" max="2049" width="15.28515625" style="2" customWidth="1"/>
    <col min="2050" max="2050" width="15.85546875" style="2" customWidth="1"/>
    <col min="2051" max="2051" width="17.140625" style="2" customWidth="1"/>
    <col min="2052" max="2052" width="17.5703125" style="2" customWidth="1"/>
    <col min="2053" max="2053" width="11.42578125" style="2"/>
    <col min="2054" max="2054" width="12.85546875" style="2" bestFit="1" customWidth="1"/>
    <col min="2055" max="2057" width="11.42578125" style="2"/>
    <col min="2058" max="2058" width="13.85546875" style="2" bestFit="1" customWidth="1"/>
    <col min="2059" max="2302" width="11.42578125" style="2"/>
    <col min="2303" max="2303" width="49.5703125" style="2" customWidth="1"/>
    <col min="2304" max="2304" width="16.7109375" style="2" customWidth="1"/>
    <col min="2305" max="2305" width="15.28515625" style="2" customWidth="1"/>
    <col min="2306" max="2306" width="15.85546875" style="2" customWidth="1"/>
    <col min="2307" max="2307" width="17.140625" style="2" customWidth="1"/>
    <col min="2308" max="2308" width="17.5703125" style="2" customWidth="1"/>
    <col min="2309" max="2309" width="11.42578125" style="2"/>
    <col min="2310" max="2310" width="12.85546875" style="2" bestFit="1" customWidth="1"/>
    <col min="2311" max="2313" width="11.42578125" style="2"/>
    <col min="2314" max="2314" width="13.85546875" style="2" bestFit="1" customWidth="1"/>
    <col min="2315" max="2558" width="11.42578125" style="2"/>
    <col min="2559" max="2559" width="49.5703125" style="2" customWidth="1"/>
    <col min="2560" max="2560" width="16.7109375" style="2" customWidth="1"/>
    <col min="2561" max="2561" width="15.28515625" style="2" customWidth="1"/>
    <col min="2562" max="2562" width="15.85546875" style="2" customWidth="1"/>
    <col min="2563" max="2563" width="17.140625" style="2" customWidth="1"/>
    <col min="2564" max="2564" width="17.5703125" style="2" customWidth="1"/>
    <col min="2565" max="2565" width="11.42578125" style="2"/>
    <col min="2566" max="2566" width="12.85546875" style="2" bestFit="1" customWidth="1"/>
    <col min="2567" max="2569" width="11.42578125" style="2"/>
    <col min="2570" max="2570" width="13.85546875" style="2" bestFit="1" customWidth="1"/>
    <col min="2571" max="2814" width="11.42578125" style="2"/>
    <col min="2815" max="2815" width="49.5703125" style="2" customWidth="1"/>
    <col min="2816" max="2816" width="16.7109375" style="2" customWidth="1"/>
    <col min="2817" max="2817" width="15.28515625" style="2" customWidth="1"/>
    <col min="2818" max="2818" width="15.85546875" style="2" customWidth="1"/>
    <col min="2819" max="2819" width="17.140625" style="2" customWidth="1"/>
    <col min="2820" max="2820" width="17.5703125" style="2" customWidth="1"/>
    <col min="2821" max="2821" width="11.42578125" style="2"/>
    <col min="2822" max="2822" width="12.85546875" style="2" bestFit="1" customWidth="1"/>
    <col min="2823" max="2825" width="11.42578125" style="2"/>
    <col min="2826" max="2826" width="13.85546875" style="2" bestFit="1" customWidth="1"/>
    <col min="2827" max="3070" width="11.42578125" style="2"/>
    <col min="3071" max="3071" width="49.5703125" style="2" customWidth="1"/>
    <col min="3072" max="3072" width="16.7109375" style="2" customWidth="1"/>
    <col min="3073" max="3073" width="15.28515625" style="2" customWidth="1"/>
    <col min="3074" max="3074" width="15.85546875" style="2" customWidth="1"/>
    <col min="3075" max="3075" width="17.140625" style="2" customWidth="1"/>
    <col min="3076" max="3076" width="17.5703125" style="2" customWidth="1"/>
    <col min="3077" max="3077" width="11.42578125" style="2"/>
    <col min="3078" max="3078" width="12.85546875" style="2" bestFit="1" customWidth="1"/>
    <col min="3079" max="3081" width="11.42578125" style="2"/>
    <col min="3082" max="3082" width="13.85546875" style="2" bestFit="1" customWidth="1"/>
    <col min="3083" max="3326" width="11.42578125" style="2"/>
    <col min="3327" max="3327" width="49.5703125" style="2" customWidth="1"/>
    <col min="3328" max="3328" width="16.7109375" style="2" customWidth="1"/>
    <col min="3329" max="3329" width="15.28515625" style="2" customWidth="1"/>
    <col min="3330" max="3330" width="15.85546875" style="2" customWidth="1"/>
    <col min="3331" max="3331" width="17.140625" style="2" customWidth="1"/>
    <col min="3332" max="3332" width="17.5703125" style="2" customWidth="1"/>
    <col min="3333" max="3333" width="11.42578125" style="2"/>
    <col min="3334" max="3334" width="12.85546875" style="2" bestFit="1" customWidth="1"/>
    <col min="3335" max="3337" width="11.42578125" style="2"/>
    <col min="3338" max="3338" width="13.85546875" style="2" bestFit="1" customWidth="1"/>
    <col min="3339" max="3582" width="11.42578125" style="2"/>
    <col min="3583" max="3583" width="49.5703125" style="2" customWidth="1"/>
    <col min="3584" max="3584" width="16.7109375" style="2" customWidth="1"/>
    <col min="3585" max="3585" width="15.28515625" style="2" customWidth="1"/>
    <col min="3586" max="3586" width="15.85546875" style="2" customWidth="1"/>
    <col min="3587" max="3587" width="17.140625" style="2" customWidth="1"/>
    <col min="3588" max="3588" width="17.5703125" style="2" customWidth="1"/>
    <col min="3589" max="3589" width="11.42578125" style="2"/>
    <col min="3590" max="3590" width="12.85546875" style="2" bestFit="1" customWidth="1"/>
    <col min="3591" max="3593" width="11.42578125" style="2"/>
    <col min="3594" max="3594" width="13.85546875" style="2" bestFit="1" customWidth="1"/>
    <col min="3595" max="3838" width="11.42578125" style="2"/>
    <col min="3839" max="3839" width="49.5703125" style="2" customWidth="1"/>
    <col min="3840" max="3840" width="16.7109375" style="2" customWidth="1"/>
    <col min="3841" max="3841" width="15.28515625" style="2" customWidth="1"/>
    <col min="3842" max="3842" width="15.85546875" style="2" customWidth="1"/>
    <col min="3843" max="3843" width="17.140625" style="2" customWidth="1"/>
    <col min="3844" max="3844" width="17.5703125" style="2" customWidth="1"/>
    <col min="3845" max="3845" width="11.42578125" style="2"/>
    <col min="3846" max="3846" width="12.85546875" style="2" bestFit="1" customWidth="1"/>
    <col min="3847" max="3849" width="11.42578125" style="2"/>
    <col min="3850" max="3850" width="13.85546875" style="2" bestFit="1" customWidth="1"/>
    <col min="3851" max="4094" width="11.42578125" style="2"/>
    <col min="4095" max="4095" width="49.5703125" style="2" customWidth="1"/>
    <col min="4096" max="4096" width="16.7109375" style="2" customWidth="1"/>
    <col min="4097" max="4097" width="15.28515625" style="2" customWidth="1"/>
    <col min="4098" max="4098" width="15.85546875" style="2" customWidth="1"/>
    <col min="4099" max="4099" width="17.140625" style="2" customWidth="1"/>
    <col min="4100" max="4100" width="17.5703125" style="2" customWidth="1"/>
    <col min="4101" max="4101" width="11.42578125" style="2"/>
    <col min="4102" max="4102" width="12.85546875" style="2" bestFit="1" customWidth="1"/>
    <col min="4103" max="4105" width="11.42578125" style="2"/>
    <col min="4106" max="4106" width="13.85546875" style="2" bestFit="1" customWidth="1"/>
    <col min="4107" max="4350" width="11.42578125" style="2"/>
    <col min="4351" max="4351" width="49.5703125" style="2" customWidth="1"/>
    <col min="4352" max="4352" width="16.7109375" style="2" customWidth="1"/>
    <col min="4353" max="4353" width="15.28515625" style="2" customWidth="1"/>
    <col min="4354" max="4354" width="15.85546875" style="2" customWidth="1"/>
    <col min="4355" max="4355" width="17.140625" style="2" customWidth="1"/>
    <col min="4356" max="4356" width="17.5703125" style="2" customWidth="1"/>
    <col min="4357" max="4357" width="11.42578125" style="2"/>
    <col min="4358" max="4358" width="12.85546875" style="2" bestFit="1" customWidth="1"/>
    <col min="4359" max="4361" width="11.42578125" style="2"/>
    <col min="4362" max="4362" width="13.85546875" style="2" bestFit="1" customWidth="1"/>
    <col min="4363" max="4606" width="11.42578125" style="2"/>
    <col min="4607" max="4607" width="49.5703125" style="2" customWidth="1"/>
    <col min="4608" max="4608" width="16.7109375" style="2" customWidth="1"/>
    <col min="4609" max="4609" width="15.28515625" style="2" customWidth="1"/>
    <col min="4610" max="4610" width="15.85546875" style="2" customWidth="1"/>
    <col min="4611" max="4611" width="17.140625" style="2" customWidth="1"/>
    <col min="4612" max="4612" width="17.5703125" style="2" customWidth="1"/>
    <col min="4613" max="4613" width="11.42578125" style="2"/>
    <col min="4614" max="4614" width="12.85546875" style="2" bestFit="1" customWidth="1"/>
    <col min="4615" max="4617" width="11.42578125" style="2"/>
    <col min="4618" max="4618" width="13.85546875" style="2" bestFit="1" customWidth="1"/>
    <col min="4619" max="4862" width="11.42578125" style="2"/>
    <col min="4863" max="4863" width="49.5703125" style="2" customWidth="1"/>
    <col min="4864" max="4864" width="16.7109375" style="2" customWidth="1"/>
    <col min="4865" max="4865" width="15.28515625" style="2" customWidth="1"/>
    <col min="4866" max="4866" width="15.85546875" style="2" customWidth="1"/>
    <col min="4867" max="4867" width="17.140625" style="2" customWidth="1"/>
    <col min="4868" max="4868" width="17.5703125" style="2" customWidth="1"/>
    <col min="4869" max="4869" width="11.42578125" style="2"/>
    <col min="4870" max="4870" width="12.85546875" style="2" bestFit="1" customWidth="1"/>
    <col min="4871" max="4873" width="11.42578125" style="2"/>
    <col min="4874" max="4874" width="13.85546875" style="2" bestFit="1" customWidth="1"/>
    <col min="4875" max="5118" width="11.42578125" style="2"/>
    <col min="5119" max="5119" width="49.5703125" style="2" customWidth="1"/>
    <col min="5120" max="5120" width="16.7109375" style="2" customWidth="1"/>
    <col min="5121" max="5121" width="15.28515625" style="2" customWidth="1"/>
    <col min="5122" max="5122" width="15.85546875" style="2" customWidth="1"/>
    <col min="5123" max="5123" width="17.140625" style="2" customWidth="1"/>
    <col min="5124" max="5124" width="17.5703125" style="2" customWidth="1"/>
    <col min="5125" max="5125" width="11.42578125" style="2"/>
    <col min="5126" max="5126" width="12.85546875" style="2" bestFit="1" customWidth="1"/>
    <col min="5127" max="5129" width="11.42578125" style="2"/>
    <col min="5130" max="5130" width="13.85546875" style="2" bestFit="1" customWidth="1"/>
    <col min="5131" max="5374" width="11.42578125" style="2"/>
    <col min="5375" max="5375" width="49.5703125" style="2" customWidth="1"/>
    <col min="5376" max="5376" width="16.7109375" style="2" customWidth="1"/>
    <col min="5377" max="5377" width="15.28515625" style="2" customWidth="1"/>
    <col min="5378" max="5378" width="15.85546875" style="2" customWidth="1"/>
    <col min="5379" max="5379" width="17.140625" style="2" customWidth="1"/>
    <col min="5380" max="5380" width="17.5703125" style="2" customWidth="1"/>
    <col min="5381" max="5381" width="11.42578125" style="2"/>
    <col min="5382" max="5382" width="12.85546875" style="2" bestFit="1" customWidth="1"/>
    <col min="5383" max="5385" width="11.42578125" style="2"/>
    <col min="5386" max="5386" width="13.85546875" style="2" bestFit="1" customWidth="1"/>
    <col min="5387" max="5630" width="11.42578125" style="2"/>
    <col min="5631" max="5631" width="49.5703125" style="2" customWidth="1"/>
    <col min="5632" max="5632" width="16.7109375" style="2" customWidth="1"/>
    <col min="5633" max="5633" width="15.28515625" style="2" customWidth="1"/>
    <col min="5634" max="5634" width="15.85546875" style="2" customWidth="1"/>
    <col min="5635" max="5635" width="17.140625" style="2" customWidth="1"/>
    <col min="5636" max="5636" width="17.5703125" style="2" customWidth="1"/>
    <col min="5637" max="5637" width="11.42578125" style="2"/>
    <col min="5638" max="5638" width="12.85546875" style="2" bestFit="1" customWidth="1"/>
    <col min="5639" max="5641" width="11.42578125" style="2"/>
    <col min="5642" max="5642" width="13.85546875" style="2" bestFit="1" customWidth="1"/>
    <col min="5643" max="5886" width="11.42578125" style="2"/>
    <col min="5887" max="5887" width="49.5703125" style="2" customWidth="1"/>
    <col min="5888" max="5888" width="16.7109375" style="2" customWidth="1"/>
    <col min="5889" max="5889" width="15.28515625" style="2" customWidth="1"/>
    <col min="5890" max="5890" width="15.85546875" style="2" customWidth="1"/>
    <col min="5891" max="5891" width="17.140625" style="2" customWidth="1"/>
    <col min="5892" max="5892" width="17.5703125" style="2" customWidth="1"/>
    <col min="5893" max="5893" width="11.42578125" style="2"/>
    <col min="5894" max="5894" width="12.85546875" style="2" bestFit="1" customWidth="1"/>
    <col min="5895" max="5897" width="11.42578125" style="2"/>
    <col min="5898" max="5898" width="13.85546875" style="2" bestFit="1" customWidth="1"/>
    <col min="5899" max="6142" width="11.42578125" style="2"/>
    <col min="6143" max="6143" width="49.5703125" style="2" customWidth="1"/>
    <col min="6144" max="6144" width="16.7109375" style="2" customWidth="1"/>
    <col min="6145" max="6145" width="15.28515625" style="2" customWidth="1"/>
    <col min="6146" max="6146" width="15.85546875" style="2" customWidth="1"/>
    <col min="6147" max="6147" width="17.140625" style="2" customWidth="1"/>
    <col min="6148" max="6148" width="17.5703125" style="2" customWidth="1"/>
    <col min="6149" max="6149" width="11.42578125" style="2"/>
    <col min="6150" max="6150" width="12.85546875" style="2" bestFit="1" customWidth="1"/>
    <col min="6151" max="6153" width="11.42578125" style="2"/>
    <col min="6154" max="6154" width="13.85546875" style="2" bestFit="1" customWidth="1"/>
    <col min="6155" max="6398" width="11.42578125" style="2"/>
    <col min="6399" max="6399" width="49.5703125" style="2" customWidth="1"/>
    <col min="6400" max="6400" width="16.7109375" style="2" customWidth="1"/>
    <col min="6401" max="6401" width="15.28515625" style="2" customWidth="1"/>
    <col min="6402" max="6402" width="15.85546875" style="2" customWidth="1"/>
    <col min="6403" max="6403" width="17.140625" style="2" customWidth="1"/>
    <col min="6404" max="6404" width="17.5703125" style="2" customWidth="1"/>
    <col min="6405" max="6405" width="11.42578125" style="2"/>
    <col min="6406" max="6406" width="12.85546875" style="2" bestFit="1" customWidth="1"/>
    <col min="6407" max="6409" width="11.42578125" style="2"/>
    <col min="6410" max="6410" width="13.85546875" style="2" bestFit="1" customWidth="1"/>
    <col min="6411" max="6654" width="11.42578125" style="2"/>
    <col min="6655" max="6655" width="49.5703125" style="2" customWidth="1"/>
    <col min="6656" max="6656" width="16.7109375" style="2" customWidth="1"/>
    <col min="6657" max="6657" width="15.28515625" style="2" customWidth="1"/>
    <col min="6658" max="6658" width="15.85546875" style="2" customWidth="1"/>
    <col min="6659" max="6659" width="17.140625" style="2" customWidth="1"/>
    <col min="6660" max="6660" width="17.5703125" style="2" customWidth="1"/>
    <col min="6661" max="6661" width="11.42578125" style="2"/>
    <col min="6662" max="6662" width="12.85546875" style="2" bestFit="1" customWidth="1"/>
    <col min="6663" max="6665" width="11.42578125" style="2"/>
    <col min="6666" max="6666" width="13.85546875" style="2" bestFit="1" customWidth="1"/>
    <col min="6667" max="6910" width="11.42578125" style="2"/>
    <col min="6911" max="6911" width="49.5703125" style="2" customWidth="1"/>
    <col min="6912" max="6912" width="16.7109375" style="2" customWidth="1"/>
    <col min="6913" max="6913" width="15.28515625" style="2" customWidth="1"/>
    <col min="6914" max="6914" width="15.85546875" style="2" customWidth="1"/>
    <col min="6915" max="6915" width="17.140625" style="2" customWidth="1"/>
    <col min="6916" max="6916" width="17.5703125" style="2" customWidth="1"/>
    <col min="6917" max="6917" width="11.42578125" style="2"/>
    <col min="6918" max="6918" width="12.85546875" style="2" bestFit="1" customWidth="1"/>
    <col min="6919" max="6921" width="11.42578125" style="2"/>
    <col min="6922" max="6922" width="13.85546875" style="2" bestFit="1" customWidth="1"/>
    <col min="6923" max="7166" width="11.42578125" style="2"/>
    <col min="7167" max="7167" width="49.5703125" style="2" customWidth="1"/>
    <col min="7168" max="7168" width="16.7109375" style="2" customWidth="1"/>
    <col min="7169" max="7169" width="15.28515625" style="2" customWidth="1"/>
    <col min="7170" max="7170" width="15.85546875" style="2" customWidth="1"/>
    <col min="7171" max="7171" width="17.140625" style="2" customWidth="1"/>
    <col min="7172" max="7172" width="17.5703125" style="2" customWidth="1"/>
    <col min="7173" max="7173" width="11.42578125" style="2"/>
    <col min="7174" max="7174" width="12.85546875" style="2" bestFit="1" customWidth="1"/>
    <col min="7175" max="7177" width="11.42578125" style="2"/>
    <col min="7178" max="7178" width="13.85546875" style="2" bestFit="1" customWidth="1"/>
    <col min="7179" max="7422" width="11.42578125" style="2"/>
    <col min="7423" max="7423" width="49.5703125" style="2" customWidth="1"/>
    <col min="7424" max="7424" width="16.7109375" style="2" customWidth="1"/>
    <col min="7425" max="7425" width="15.28515625" style="2" customWidth="1"/>
    <col min="7426" max="7426" width="15.85546875" style="2" customWidth="1"/>
    <col min="7427" max="7427" width="17.140625" style="2" customWidth="1"/>
    <col min="7428" max="7428" width="17.5703125" style="2" customWidth="1"/>
    <col min="7429" max="7429" width="11.42578125" style="2"/>
    <col min="7430" max="7430" width="12.85546875" style="2" bestFit="1" customWidth="1"/>
    <col min="7431" max="7433" width="11.42578125" style="2"/>
    <col min="7434" max="7434" width="13.85546875" style="2" bestFit="1" customWidth="1"/>
    <col min="7435" max="7678" width="11.42578125" style="2"/>
    <col min="7679" max="7679" width="49.5703125" style="2" customWidth="1"/>
    <col min="7680" max="7680" width="16.7109375" style="2" customWidth="1"/>
    <col min="7681" max="7681" width="15.28515625" style="2" customWidth="1"/>
    <col min="7682" max="7682" width="15.85546875" style="2" customWidth="1"/>
    <col min="7683" max="7683" width="17.140625" style="2" customWidth="1"/>
    <col min="7684" max="7684" width="17.5703125" style="2" customWidth="1"/>
    <col min="7685" max="7685" width="11.42578125" style="2"/>
    <col min="7686" max="7686" width="12.85546875" style="2" bestFit="1" customWidth="1"/>
    <col min="7687" max="7689" width="11.42578125" style="2"/>
    <col min="7690" max="7690" width="13.85546875" style="2" bestFit="1" customWidth="1"/>
    <col min="7691" max="7934" width="11.42578125" style="2"/>
    <col min="7935" max="7935" width="49.5703125" style="2" customWidth="1"/>
    <col min="7936" max="7936" width="16.7109375" style="2" customWidth="1"/>
    <col min="7937" max="7937" width="15.28515625" style="2" customWidth="1"/>
    <col min="7938" max="7938" width="15.85546875" style="2" customWidth="1"/>
    <col min="7939" max="7939" width="17.140625" style="2" customWidth="1"/>
    <col min="7940" max="7940" width="17.5703125" style="2" customWidth="1"/>
    <col min="7941" max="7941" width="11.42578125" style="2"/>
    <col min="7942" max="7942" width="12.85546875" style="2" bestFit="1" customWidth="1"/>
    <col min="7943" max="7945" width="11.42578125" style="2"/>
    <col min="7946" max="7946" width="13.85546875" style="2" bestFit="1" customWidth="1"/>
    <col min="7947" max="8190" width="11.42578125" style="2"/>
    <col min="8191" max="8191" width="49.5703125" style="2" customWidth="1"/>
    <col min="8192" max="8192" width="16.7109375" style="2" customWidth="1"/>
    <col min="8193" max="8193" width="15.28515625" style="2" customWidth="1"/>
    <col min="8194" max="8194" width="15.85546875" style="2" customWidth="1"/>
    <col min="8195" max="8195" width="17.140625" style="2" customWidth="1"/>
    <col min="8196" max="8196" width="17.5703125" style="2" customWidth="1"/>
    <col min="8197" max="8197" width="11.42578125" style="2"/>
    <col min="8198" max="8198" width="12.85546875" style="2" bestFit="1" customWidth="1"/>
    <col min="8199" max="8201" width="11.42578125" style="2"/>
    <col min="8202" max="8202" width="13.85546875" style="2" bestFit="1" customWidth="1"/>
    <col min="8203" max="8446" width="11.42578125" style="2"/>
    <col min="8447" max="8447" width="49.5703125" style="2" customWidth="1"/>
    <col min="8448" max="8448" width="16.7109375" style="2" customWidth="1"/>
    <col min="8449" max="8449" width="15.28515625" style="2" customWidth="1"/>
    <col min="8450" max="8450" width="15.85546875" style="2" customWidth="1"/>
    <col min="8451" max="8451" width="17.140625" style="2" customWidth="1"/>
    <col min="8452" max="8452" width="17.5703125" style="2" customWidth="1"/>
    <col min="8453" max="8453" width="11.42578125" style="2"/>
    <col min="8454" max="8454" width="12.85546875" style="2" bestFit="1" customWidth="1"/>
    <col min="8455" max="8457" width="11.42578125" style="2"/>
    <col min="8458" max="8458" width="13.85546875" style="2" bestFit="1" customWidth="1"/>
    <col min="8459" max="8702" width="11.42578125" style="2"/>
    <col min="8703" max="8703" width="49.5703125" style="2" customWidth="1"/>
    <col min="8704" max="8704" width="16.7109375" style="2" customWidth="1"/>
    <col min="8705" max="8705" width="15.28515625" style="2" customWidth="1"/>
    <col min="8706" max="8706" width="15.85546875" style="2" customWidth="1"/>
    <col min="8707" max="8707" width="17.140625" style="2" customWidth="1"/>
    <col min="8708" max="8708" width="17.5703125" style="2" customWidth="1"/>
    <col min="8709" max="8709" width="11.42578125" style="2"/>
    <col min="8710" max="8710" width="12.85546875" style="2" bestFit="1" customWidth="1"/>
    <col min="8711" max="8713" width="11.42578125" style="2"/>
    <col min="8714" max="8714" width="13.85546875" style="2" bestFit="1" customWidth="1"/>
    <col min="8715" max="8958" width="11.42578125" style="2"/>
    <col min="8959" max="8959" width="49.5703125" style="2" customWidth="1"/>
    <col min="8960" max="8960" width="16.7109375" style="2" customWidth="1"/>
    <col min="8961" max="8961" width="15.28515625" style="2" customWidth="1"/>
    <col min="8962" max="8962" width="15.85546875" style="2" customWidth="1"/>
    <col min="8963" max="8963" width="17.140625" style="2" customWidth="1"/>
    <col min="8964" max="8964" width="17.5703125" style="2" customWidth="1"/>
    <col min="8965" max="8965" width="11.42578125" style="2"/>
    <col min="8966" max="8966" width="12.85546875" style="2" bestFit="1" customWidth="1"/>
    <col min="8967" max="8969" width="11.42578125" style="2"/>
    <col min="8970" max="8970" width="13.85546875" style="2" bestFit="1" customWidth="1"/>
    <col min="8971" max="9214" width="11.42578125" style="2"/>
    <col min="9215" max="9215" width="49.5703125" style="2" customWidth="1"/>
    <col min="9216" max="9216" width="16.7109375" style="2" customWidth="1"/>
    <col min="9217" max="9217" width="15.28515625" style="2" customWidth="1"/>
    <col min="9218" max="9218" width="15.85546875" style="2" customWidth="1"/>
    <col min="9219" max="9219" width="17.140625" style="2" customWidth="1"/>
    <col min="9220" max="9220" width="17.5703125" style="2" customWidth="1"/>
    <col min="9221" max="9221" width="11.42578125" style="2"/>
    <col min="9222" max="9222" width="12.85546875" style="2" bestFit="1" customWidth="1"/>
    <col min="9223" max="9225" width="11.42578125" style="2"/>
    <col min="9226" max="9226" width="13.85546875" style="2" bestFit="1" customWidth="1"/>
    <col min="9227" max="9470" width="11.42578125" style="2"/>
    <col min="9471" max="9471" width="49.5703125" style="2" customWidth="1"/>
    <col min="9472" max="9472" width="16.7109375" style="2" customWidth="1"/>
    <col min="9473" max="9473" width="15.28515625" style="2" customWidth="1"/>
    <col min="9474" max="9474" width="15.85546875" style="2" customWidth="1"/>
    <col min="9475" max="9475" width="17.140625" style="2" customWidth="1"/>
    <col min="9476" max="9476" width="17.5703125" style="2" customWidth="1"/>
    <col min="9477" max="9477" width="11.42578125" style="2"/>
    <col min="9478" max="9478" width="12.85546875" style="2" bestFit="1" customWidth="1"/>
    <col min="9479" max="9481" width="11.42578125" style="2"/>
    <col min="9482" max="9482" width="13.85546875" style="2" bestFit="1" customWidth="1"/>
    <col min="9483" max="9726" width="11.42578125" style="2"/>
    <col min="9727" max="9727" width="49.5703125" style="2" customWidth="1"/>
    <col min="9728" max="9728" width="16.7109375" style="2" customWidth="1"/>
    <col min="9729" max="9729" width="15.28515625" style="2" customWidth="1"/>
    <col min="9730" max="9730" width="15.85546875" style="2" customWidth="1"/>
    <col min="9731" max="9731" width="17.140625" style="2" customWidth="1"/>
    <col min="9732" max="9732" width="17.5703125" style="2" customWidth="1"/>
    <col min="9733" max="9733" width="11.42578125" style="2"/>
    <col min="9734" max="9734" width="12.85546875" style="2" bestFit="1" customWidth="1"/>
    <col min="9735" max="9737" width="11.42578125" style="2"/>
    <col min="9738" max="9738" width="13.85546875" style="2" bestFit="1" customWidth="1"/>
    <col min="9739" max="9982" width="11.42578125" style="2"/>
    <col min="9983" max="9983" width="49.5703125" style="2" customWidth="1"/>
    <col min="9984" max="9984" width="16.7109375" style="2" customWidth="1"/>
    <col min="9985" max="9985" width="15.28515625" style="2" customWidth="1"/>
    <col min="9986" max="9986" width="15.85546875" style="2" customWidth="1"/>
    <col min="9987" max="9987" width="17.140625" style="2" customWidth="1"/>
    <col min="9988" max="9988" width="17.5703125" style="2" customWidth="1"/>
    <col min="9989" max="9989" width="11.42578125" style="2"/>
    <col min="9990" max="9990" width="12.85546875" style="2" bestFit="1" customWidth="1"/>
    <col min="9991" max="9993" width="11.42578125" style="2"/>
    <col min="9994" max="9994" width="13.85546875" style="2" bestFit="1" customWidth="1"/>
    <col min="9995" max="10238" width="11.42578125" style="2"/>
    <col min="10239" max="10239" width="49.5703125" style="2" customWidth="1"/>
    <col min="10240" max="10240" width="16.7109375" style="2" customWidth="1"/>
    <col min="10241" max="10241" width="15.28515625" style="2" customWidth="1"/>
    <col min="10242" max="10242" width="15.85546875" style="2" customWidth="1"/>
    <col min="10243" max="10243" width="17.140625" style="2" customWidth="1"/>
    <col min="10244" max="10244" width="17.5703125" style="2" customWidth="1"/>
    <col min="10245" max="10245" width="11.42578125" style="2"/>
    <col min="10246" max="10246" width="12.85546875" style="2" bestFit="1" customWidth="1"/>
    <col min="10247" max="10249" width="11.42578125" style="2"/>
    <col min="10250" max="10250" width="13.85546875" style="2" bestFit="1" customWidth="1"/>
    <col min="10251" max="10494" width="11.42578125" style="2"/>
    <col min="10495" max="10495" width="49.5703125" style="2" customWidth="1"/>
    <col min="10496" max="10496" width="16.7109375" style="2" customWidth="1"/>
    <col min="10497" max="10497" width="15.28515625" style="2" customWidth="1"/>
    <col min="10498" max="10498" width="15.85546875" style="2" customWidth="1"/>
    <col min="10499" max="10499" width="17.140625" style="2" customWidth="1"/>
    <col min="10500" max="10500" width="17.5703125" style="2" customWidth="1"/>
    <col min="10501" max="10501" width="11.42578125" style="2"/>
    <col min="10502" max="10502" width="12.85546875" style="2" bestFit="1" customWidth="1"/>
    <col min="10503" max="10505" width="11.42578125" style="2"/>
    <col min="10506" max="10506" width="13.85546875" style="2" bestFit="1" customWidth="1"/>
    <col min="10507" max="10750" width="11.42578125" style="2"/>
    <col min="10751" max="10751" width="49.5703125" style="2" customWidth="1"/>
    <col min="10752" max="10752" width="16.7109375" style="2" customWidth="1"/>
    <col min="10753" max="10753" width="15.28515625" style="2" customWidth="1"/>
    <col min="10754" max="10754" width="15.85546875" style="2" customWidth="1"/>
    <col min="10755" max="10755" width="17.140625" style="2" customWidth="1"/>
    <col min="10756" max="10756" width="17.5703125" style="2" customWidth="1"/>
    <col min="10757" max="10757" width="11.42578125" style="2"/>
    <col min="10758" max="10758" width="12.85546875" style="2" bestFit="1" customWidth="1"/>
    <col min="10759" max="10761" width="11.42578125" style="2"/>
    <col min="10762" max="10762" width="13.85546875" style="2" bestFit="1" customWidth="1"/>
    <col min="10763" max="11006" width="11.42578125" style="2"/>
    <col min="11007" max="11007" width="49.5703125" style="2" customWidth="1"/>
    <col min="11008" max="11008" width="16.7109375" style="2" customWidth="1"/>
    <col min="11009" max="11009" width="15.28515625" style="2" customWidth="1"/>
    <col min="11010" max="11010" width="15.85546875" style="2" customWidth="1"/>
    <col min="11011" max="11011" width="17.140625" style="2" customWidth="1"/>
    <col min="11012" max="11012" width="17.5703125" style="2" customWidth="1"/>
    <col min="11013" max="11013" width="11.42578125" style="2"/>
    <col min="11014" max="11014" width="12.85546875" style="2" bestFit="1" customWidth="1"/>
    <col min="11015" max="11017" width="11.42578125" style="2"/>
    <col min="11018" max="11018" width="13.85546875" style="2" bestFit="1" customWidth="1"/>
    <col min="11019" max="11262" width="11.42578125" style="2"/>
    <col min="11263" max="11263" width="49.5703125" style="2" customWidth="1"/>
    <col min="11264" max="11264" width="16.7109375" style="2" customWidth="1"/>
    <col min="11265" max="11265" width="15.28515625" style="2" customWidth="1"/>
    <col min="11266" max="11266" width="15.85546875" style="2" customWidth="1"/>
    <col min="11267" max="11267" width="17.140625" style="2" customWidth="1"/>
    <col min="11268" max="11268" width="17.5703125" style="2" customWidth="1"/>
    <col min="11269" max="11269" width="11.42578125" style="2"/>
    <col min="11270" max="11270" width="12.85546875" style="2" bestFit="1" customWidth="1"/>
    <col min="11271" max="11273" width="11.42578125" style="2"/>
    <col min="11274" max="11274" width="13.85546875" style="2" bestFit="1" customWidth="1"/>
    <col min="11275" max="11518" width="11.42578125" style="2"/>
    <col min="11519" max="11519" width="49.5703125" style="2" customWidth="1"/>
    <col min="11520" max="11520" width="16.7109375" style="2" customWidth="1"/>
    <col min="11521" max="11521" width="15.28515625" style="2" customWidth="1"/>
    <col min="11522" max="11522" width="15.85546875" style="2" customWidth="1"/>
    <col min="11523" max="11523" width="17.140625" style="2" customWidth="1"/>
    <col min="11524" max="11524" width="17.5703125" style="2" customWidth="1"/>
    <col min="11525" max="11525" width="11.42578125" style="2"/>
    <col min="11526" max="11526" width="12.85546875" style="2" bestFit="1" customWidth="1"/>
    <col min="11527" max="11529" width="11.42578125" style="2"/>
    <col min="11530" max="11530" width="13.85546875" style="2" bestFit="1" customWidth="1"/>
    <col min="11531" max="11774" width="11.42578125" style="2"/>
    <col min="11775" max="11775" width="49.5703125" style="2" customWidth="1"/>
    <col min="11776" max="11776" width="16.7109375" style="2" customWidth="1"/>
    <col min="11777" max="11777" width="15.28515625" style="2" customWidth="1"/>
    <col min="11778" max="11778" width="15.85546875" style="2" customWidth="1"/>
    <col min="11779" max="11779" width="17.140625" style="2" customWidth="1"/>
    <col min="11780" max="11780" width="17.5703125" style="2" customWidth="1"/>
    <col min="11781" max="11781" width="11.42578125" style="2"/>
    <col min="11782" max="11782" width="12.85546875" style="2" bestFit="1" customWidth="1"/>
    <col min="11783" max="11785" width="11.42578125" style="2"/>
    <col min="11786" max="11786" width="13.85546875" style="2" bestFit="1" customWidth="1"/>
    <col min="11787" max="12030" width="11.42578125" style="2"/>
    <col min="12031" max="12031" width="49.5703125" style="2" customWidth="1"/>
    <col min="12032" max="12032" width="16.7109375" style="2" customWidth="1"/>
    <col min="12033" max="12033" width="15.28515625" style="2" customWidth="1"/>
    <col min="12034" max="12034" width="15.85546875" style="2" customWidth="1"/>
    <col min="12035" max="12035" width="17.140625" style="2" customWidth="1"/>
    <col min="12036" max="12036" width="17.5703125" style="2" customWidth="1"/>
    <col min="12037" max="12037" width="11.42578125" style="2"/>
    <col min="12038" max="12038" width="12.85546875" style="2" bestFit="1" customWidth="1"/>
    <col min="12039" max="12041" width="11.42578125" style="2"/>
    <col min="12042" max="12042" width="13.85546875" style="2" bestFit="1" customWidth="1"/>
    <col min="12043" max="12286" width="11.42578125" style="2"/>
    <col min="12287" max="12287" width="49.5703125" style="2" customWidth="1"/>
    <col min="12288" max="12288" width="16.7109375" style="2" customWidth="1"/>
    <col min="12289" max="12289" width="15.28515625" style="2" customWidth="1"/>
    <col min="12290" max="12290" width="15.85546875" style="2" customWidth="1"/>
    <col min="12291" max="12291" width="17.140625" style="2" customWidth="1"/>
    <col min="12292" max="12292" width="17.5703125" style="2" customWidth="1"/>
    <col min="12293" max="12293" width="11.42578125" style="2"/>
    <col min="12294" max="12294" width="12.85546875" style="2" bestFit="1" customWidth="1"/>
    <col min="12295" max="12297" width="11.42578125" style="2"/>
    <col min="12298" max="12298" width="13.85546875" style="2" bestFit="1" customWidth="1"/>
    <col min="12299" max="12542" width="11.42578125" style="2"/>
    <col min="12543" max="12543" width="49.5703125" style="2" customWidth="1"/>
    <col min="12544" max="12544" width="16.7109375" style="2" customWidth="1"/>
    <col min="12545" max="12545" width="15.28515625" style="2" customWidth="1"/>
    <col min="12546" max="12546" width="15.85546875" style="2" customWidth="1"/>
    <col min="12547" max="12547" width="17.140625" style="2" customWidth="1"/>
    <col min="12548" max="12548" width="17.5703125" style="2" customWidth="1"/>
    <col min="12549" max="12549" width="11.42578125" style="2"/>
    <col min="12550" max="12550" width="12.85546875" style="2" bestFit="1" customWidth="1"/>
    <col min="12551" max="12553" width="11.42578125" style="2"/>
    <col min="12554" max="12554" width="13.85546875" style="2" bestFit="1" customWidth="1"/>
    <col min="12555" max="12798" width="11.42578125" style="2"/>
    <col min="12799" max="12799" width="49.5703125" style="2" customWidth="1"/>
    <col min="12800" max="12800" width="16.7109375" style="2" customWidth="1"/>
    <col min="12801" max="12801" width="15.28515625" style="2" customWidth="1"/>
    <col min="12802" max="12802" width="15.85546875" style="2" customWidth="1"/>
    <col min="12803" max="12803" width="17.140625" style="2" customWidth="1"/>
    <col min="12804" max="12804" width="17.5703125" style="2" customWidth="1"/>
    <col min="12805" max="12805" width="11.42578125" style="2"/>
    <col min="12806" max="12806" width="12.85546875" style="2" bestFit="1" customWidth="1"/>
    <col min="12807" max="12809" width="11.42578125" style="2"/>
    <col min="12810" max="12810" width="13.85546875" style="2" bestFit="1" customWidth="1"/>
    <col min="12811" max="13054" width="11.42578125" style="2"/>
    <col min="13055" max="13055" width="49.5703125" style="2" customWidth="1"/>
    <col min="13056" max="13056" width="16.7109375" style="2" customWidth="1"/>
    <col min="13057" max="13057" width="15.28515625" style="2" customWidth="1"/>
    <col min="13058" max="13058" width="15.85546875" style="2" customWidth="1"/>
    <col min="13059" max="13059" width="17.140625" style="2" customWidth="1"/>
    <col min="13060" max="13060" width="17.5703125" style="2" customWidth="1"/>
    <col min="13061" max="13061" width="11.42578125" style="2"/>
    <col min="13062" max="13062" width="12.85546875" style="2" bestFit="1" customWidth="1"/>
    <col min="13063" max="13065" width="11.42578125" style="2"/>
    <col min="13066" max="13066" width="13.85546875" style="2" bestFit="1" customWidth="1"/>
    <col min="13067" max="13310" width="11.42578125" style="2"/>
    <col min="13311" max="13311" width="49.5703125" style="2" customWidth="1"/>
    <col min="13312" max="13312" width="16.7109375" style="2" customWidth="1"/>
    <col min="13313" max="13313" width="15.28515625" style="2" customWidth="1"/>
    <col min="13314" max="13314" width="15.85546875" style="2" customWidth="1"/>
    <col min="13315" max="13315" width="17.140625" style="2" customWidth="1"/>
    <col min="13316" max="13316" width="17.5703125" style="2" customWidth="1"/>
    <col min="13317" max="13317" width="11.42578125" style="2"/>
    <col min="13318" max="13318" width="12.85546875" style="2" bestFit="1" customWidth="1"/>
    <col min="13319" max="13321" width="11.42578125" style="2"/>
    <col min="13322" max="13322" width="13.85546875" style="2" bestFit="1" customWidth="1"/>
    <col min="13323" max="13566" width="11.42578125" style="2"/>
    <col min="13567" max="13567" width="49.5703125" style="2" customWidth="1"/>
    <col min="13568" max="13568" width="16.7109375" style="2" customWidth="1"/>
    <col min="13569" max="13569" width="15.28515625" style="2" customWidth="1"/>
    <col min="13570" max="13570" width="15.85546875" style="2" customWidth="1"/>
    <col min="13571" max="13571" width="17.140625" style="2" customWidth="1"/>
    <col min="13572" max="13572" width="17.5703125" style="2" customWidth="1"/>
    <col min="13573" max="13573" width="11.42578125" style="2"/>
    <col min="13574" max="13574" width="12.85546875" style="2" bestFit="1" customWidth="1"/>
    <col min="13575" max="13577" width="11.42578125" style="2"/>
    <col min="13578" max="13578" width="13.85546875" style="2" bestFit="1" customWidth="1"/>
    <col min="13579" max="13822" width="11.42578125" style="2"/>
    <col min="13823" max="13823" width="49.5703125" style="2" customWidth="1"/>
    <col min="13824" max="13824" width="16.7109375" style="2" customWidth="1"/>
    <col min="13825" max="13825" width="15.28515625" style="2" customWidth="1"/>
    <col min="13826" max="13826" width="15.85546875" style="2" customWidth="1"/>
    <col min="13827" max="13827" width="17.140625" style="2" customWidth="1"/>
    <col min="13828" max="13828" width="17.5703125" style="2" customWidth="1"/>
    <col min="13829" max="13829" width="11.42578125" style="2"/>
    <col min="13830" max="13830" width="12.85546875" style="2" bestFit="1" customWidth="1"/>
    <col min="13831" max="13833" width="11.42578125" style="2"/>
    <col min="13834" max="13834" width="13.85546875" style="2" bestFit="1" customWidth="1"/>
    <col min="13835" max="14078" width="11.42578125" style="2"/>
    <col min="14079" max="14079" width="49.5703125" style="2" customWidth="1"/>
    <col min="14080" max="14080" width="16.7109375" style="2" customWidth="1"/>
    <col min="14081" max="14081" width="15.28515625" style="2" customWidth="1"/>
    <col min="14082" max="14082" width="15.85546875" style="2" customWidth="1"/>
    <col min="14083" max="14083" width="17.140625" style="2" customWidth="1"/>
    <col min="14084" max="14084" width="17.5703125" style="2" customWidth="1"/>
    <col min="14085" max="14085" width="11.42578125" style="2"/>
    <col min="14086" max="14086" width="12.85546875" style="2" bestFit="1" customWidth="1"/>
    <col min="14087" max="14089" width="11.42578125" style="2"/>
    <col min="14090" max="14090" width="13.85546875" style="2" bestFit="1" customWidth="1"/>
    <col min="14091" max="14334" width="11.42578125" style="2"/>
    <col min="14335" max="14335" width="49.5703125" style="2" customWidth="1"/>
    <col min="14336" max="14336" width="16.7109375" style="2" customWidth="1"/>
    <col min="14337" max="14337" width="15.28515625" style="2" customWidth="1"/>
    <col min="14338" max="14338" width="15.85546875" style="2" customWidth="1"/>
    <col min="14339" max="14339" width="17.140625" style="2" customWidth="1"/>
    <col min="14340" max="14340" width="17.5703125" style="2" customWidth="1"/>
    <col min="14341" max="14341" width="11.42578125" style="2"/>
    <col min="14342" max="14342" width="12.85546875" style="2" bestFit="1" customWidth="1"/>
    <col min="14343" max="14345" width="11.42578125" style="2"/>
    <col min="14346" max="14346" width="13.85546875" style="2" bestFit="1" customWidth="1"/>
    <col min="14347" max="14590" width="11.42578125" style="2"/>
    <col min="14591" max="14591" width="49.5703125" style="2" customWidth="1"/>
    <col min="14592" max="14592" width="16.7109375" style="2" customWidth="1"/>
    <col min="14593" max="14593" width="15.28515625" style="2" customWidth="1"/>
    <col min="14594" max="14594" width="15.85546875" style="2" customWidth="1"/>
    <col min="14595" max="14595" width="17.140625" style="2" customWidth="1"/>
    <col min="14596" max="14596" width="17.5703125" style="2" customWidth="1"/>
    <col min="14597" max="14597" width="11.42578125" style="2"/>
    <col min="14598" max="14598" width="12.85546875" style="2" bestFit="1" customWidth="1"/>
    <col min="14599" max="14601" width="11.42578125" style="2"/>
    <col min="14602" max="14602" width="13.85546875" style="2" bestFit="1" customWidth="1"/>
    <col min="14603" max="14846" width="11.42578125" style="2"/>
    <col min="14847" max="14847" width="49.5703125" style="2" customWidth="1"/>
    <col min="14848" max="14848" width="16.7109375" style="2" customWidth="1"/>
    <col min="14849" max="14849" width="15.28515625" style="2" customWidth="1"/>
    <col min="14850" max="14850" width="15.85546875" style="2" customWidth="1"/>
    <col min="14851" max="14851" width="17.140625" style="2" customWidth="1"/>
    <col min="14852" max="14852" width="17.5703125" style="2" customWidth="1"/>
    <col min="14853" max="14853" width="11.42578125" style="2"/>
    <col min="14854" max="14854" width="12.85546875" style="2" bestFit="1" customWidth="1"/>
    <col min="14855" max="14857" width="11.42578125" style="2"/>
    <col min="14858" max="14858" width="13.85546875" style="2" bestFit="1" customWidth="1"/>
    <col min="14859" max="15102" width="11.42578125" style="2"/>
    <col min="15103" max="15103" width="49.5703125" style="2" customWidth="1"/>
    <col min="15104" max="15104" width="16.7109375" style="2" customWidth="1"/>
    <col min="15105" max="15105" width="15.28515625" style="2" customWidth="1"/>
    <col min="15106" max="15106" width="15.85546875" style="2" customWidth="1"/>
    <col min="15107" max="15107" width="17.140625" style="2" customWidth="1"/>
    <col min="15108" max="15108" width="17.5703125" style="2" customWidth="1"/>
    <col min="15109" max="15109" width="11.42578125" style="2"/>
    <col min="15110" max="15110" width="12.85546875" style="2" bestFit="1" customWidth="1"/>
    <col min="15111" max="15113" width="11.42578125" style="2"/>
    <col min="15114" max="15114" width="13.85546875" style="2" bestFit="1" customWidth="1"/>
    <col min="15115" max="15358" width="11.42578125" style="2"/>
    <col min="15359" max="15359" width="49.5703125" style="2" customWidth="1"/>
    <col min="15360" max="15360" width="16.7109375" style="2" customWidth="1"/>
    <col min="15361" max="15361" width="15.28515625" style="2" customWidth="1"/>
    <col min="15362" max="15362" width="15.85546875" style="2" customWidth="1"/>
    <col min="15363" max="15363" width="17.140625" style="2" customWidth="1"/>
    <col min="15364" max="15364" width="17.5703125" style="2" customWidth="1"/>
    <col min="15365" max="15365" width="11.42578125" style="2"/>
    <col min="15366" max="15366" width="12.85546875" style="2" bestFit="1" customWidth="1"/>
    <col min="15367" max="15369" width="11.42578125" style="2"/>
    <col min="15370" max="15370" width="13.85546875" style="2" bestFit="1" customWidth="1"/>
    <col min="15371" max="15614" width="11.42578125" style="2"/>
    <col min="15615" max="15615" width="49.5703125" style="2" customWidth="1"/>
    <col min="15616" max="15616" width="16.7109375" style="2" customWidth="1"/>
    <col min="15617" max="15617" width="15.28515625" style="2" customWidth="1"/>
    <col min="15618" max="15618" width="15.85546875" style="2" customWidth="1"/>
    <col min="15619" max="15619" width="17.140625" style="2" customWidth="1"/>
    <col min="15620" max="15620" width="17.5703125" style="2" customWidth="1"/>
    <col min="15621" max="15621" width="11.42578125" style="2"/>
    <col min="15622" max="15622" width="12.85546875" style="2" bestFit="1" customWidth="1"/>
    <col min="15623" max="15625" width="11.42578125" style="2"/>
    <col min="15626" max="15626" width="13.85546875" style="2" bestFit="1" customWidth="1"/>
    <col min="15627" max="15870" width="11.42578125" style="2"/>
    <col min="15871" max="15871" width="49.5703125" style="2" customWidth="1"/>
    <col min="15872" max="15872" width="16.7109375" style="2" customWidth="1"/>
    <col min="15873" max="15873" width="15.28515625" style="2" customWidth="1"/>
    <col min="15874" max="15874" width="15.85546875" style="2" customWidth="1"/>
    <col min="15875" max="15875" width="17.140625" style="2" customWidth="1"/>
    <col min="15876" max="15876" width="17.5703125" style="2" customWidth="1"/>
    <col min="15877" max="15877" width="11.42578125" style="2"/>
    <col min="15878" max="15878" width="12.85546875" style="2" bestFit="1" customWidth="1"/>
    <col min="15879" max="15881" width="11.42578125" style="2"/>
    <col min="15882" max="15882" width="13.85546875" style="2" bestFit="1" customWidth="1"/>
    <col min="15883" max="16126" width="11.42578125" style="2"/>
    <col min="16127" max="16127" width="49.5703125" style="2" customWidth="1"/>
    <col min="16128" max="16128" width="16.7109375" style="2" customWidth="1"/>
    <col min="16129" max="16129" width="15.28515625" style="2" customWidth="1"/>
    <col min="16130" max="16130" width="15.85546875" style="2" customWidth="1"/>
    <col min="16131" max="16131" width="17.140625" style="2" customWidth="1"/>
    <col min="16132" max="16132" width="17.5703125" style="2" customWidth="1"/>
    <col min="16133" max="16133" width="11.42578125" style="2"/>
    <col min="16134" max="16134" width="12.85546875" style="2" bestFit="1" customWidth="1"/>
    <col min="16135" max="16137" width="11.42578125" style="2"/>
    <col min="16138" max="16138" width="13.85546875" style="2" bestFit="1" customWidth="1"/>
    <col min="16139" max="16384" width="11.42578125" style="2"/>
  </cols>
  <sheetData>
    <row r="1" spans="2:15" s="1" customFormat="1" ht="13.5" customHeight="1" x14ac:dyDescent="0.25">
      <c r="B1" s="96"/>
      <c r="C1" s="97" t="s">
        <v>4</v>
      </c>
      <c r="D1" s="97"/>
      <c r="E1" s="97"/>
      <c r="F1" s="97"/>
      <c r="G1" s="97"/>
      <c r="H1" s="97"/>
      <c r="I1" s="98" t="s">
        <v>7</v>
      </c>
      <c r="J1" s="98"/>
      <c r="L1" s="42"/>
      <c r="M1" s="42"/>
      <c r="N1" s="42"/>
      <c r="O1" s="42"/>
    </row>
    <row r="2" spans="2:15" s="1" customFormat="1" ht="23.25" customHeight="1" x14ac:dyDescent="0.25">
      <c r="B2" s="96"/>
      <c r="C2" s="97"/>
      <c r="D2" s="97"/>
      <c r="E2" s="97"/>
      <c r="F2" s="97"/>
      <c r="G2" s="97"/>
      <c r="H2" s="97"/>
      <c r="I2" s="54" t="s">
        <v>107</v>
      </c>
      <c r="J2" s="3" t="s">
        <v>8</v>
      </c>
      <c r="L2" s="42"/>
      <c r="M2" s="42"/>
      <c r="N2" s="42"/>
      <c r="O2" s="42"/>
    </row>
    <row r="3" spans="2:15" s="1" customFormat="1" ht="18" customHeight="1" x14ac:dyDescent="0.25">
      <c r="B3" s="96"/>
      <c r="C3" s="99" t="s">
        <v>5</v>
      </c>
      <c r="D3" s="99"/>
      <c r="E3" s="99"/>
      <c r="F3" s="99"/>
      <c r="G3" s="99"/>
      <c r="H3" s="99"/>
      <c r="I3" s="100" t="s">
        <v>102</v>
      </c>
      <c r="J3" s="100"/>
      <c r="L3" s="42"/>
      <c r="M3" s="42"/>
      <c r="N3" s="42"/>
      <c r="O3" s="42"/>
    </row>
    <row r="4" spans="2:15" s="1" customFormat="1" ht="18" customHeight="1" x14ac:dyDescent="0.25">
      <c r="B4" s="96"/>
      <c r="C4" s="99" t="s">
        <v>6</v>
      </c>
      <c r="D4" s="99"/>
      <c r="E4" s="99"/>
      <c r="F4" s="99"/>
      <c r="G4" s="99"/>
      <c r="H4" s="99"/>
      <c r="I4" s="98" t="s">
        <v>9</v>
      </c>
      <c r="J4" s="98"/>
      <c r="L4" s="42"/>
      <c r="M4" s="42"/>
      <c r="N4" s="42"/>
      <c r="O4" s="42"/>
    </row>
    <row r="5" spans="2:15" s="1" customFormat="1" ht="67.5" customHeight="1" x14ac:dyDescent="0.25">
      <c r="B5" s="85" t="s">
        <v>101</v>
      </c>
      <c r="C5" s="86"/>
      <c r="D5" s="86"/>
      <c r="E5" s="86"/>
      <c r="F5" s="86"/>
      <c r="G5" s="86"/>
      <c r="H5" s="86"/>
      <c r="I5" s="86"/>
      <c r="J5" s="87"/>
      <c r="L5" s="42"/>
      <c r="M5" s="42"/>
      <c r="N5" s="42"/>
      <c r="O5" s="42"/>
    </row>
    <row r="6" spans="2:15" s="1" customFormat="1" ht="27" customHeight="1" x14ac:dyDescent="0.25">
      <c r="B6" s="4" t="s">
        <v>11</v>
      </c>
      <c r="C6" s="88"/>
      <c r="D6" s="89"/>
      <c r="E6" s="89"/>
      <c r="F6" s="89"/>
      <c r="G6" s="89"/>
      <c r="H6" s="90"/>
      <c r="I6" s="5" t="s">
        <v>12</v>
      </c>
      <c r="J6" s="6"/>
      <c r="L6" s="42"/>
      <c r="M6" s="42"/>
      <c r="N6" s="42"/>
      <c r="O6" s="42"/>
    </row>
    <row r="7" spans="2:15" s="1" customFormat="1" ht="18" customHeight="1" x14ac:dyDescent="0.25">
      <c r="B7" s="91" t="s">
        <v>10</v>
      </c>
      <c r="C7" s="82"/>
      <c r="D7" s="82"/>
      <c r="E7" s="82"/>
      <c r="F7" s="82"/>
      <c r="G7" s="82"/>
      <c r="H7" s="82"/>
      <c r="I7" s="82"/>
      <c r="J7" s="92"/>
      <c r="L7" s="42"/>
      <c r="M7" s="42"/>
      <c r="N7" s="42"/>
      <c r="O7" s="42"/>
    </row>
    <row r="8" spans="2:15" s="1" customFormat="1" ht="44.25" customHeight="1" x14ac:dyDescent="0.25">
      <c r="B8" s="93" t="s">
        <v>13</v>
      </c>
      <c r="C8" s="94"/>
      <c r="D8" s="95" t="s">
        <v>56</v>
      </c>
      <c r="E8" s="95"/>
      <c r="F8" s="7" t="s">
        <v>100</v>
      </c>
      <c r="G8" s="8" t="s">
        <v>57</v>
      </c>
      <c r="H8" s="7" t="s">
        <v>24</v>
      </c>
      <c r="I8" s="9" t="s">
        <v>58</v>
      </c>
      <c r="J8" s="7" t="s">
        <v>25</v>
      </c>
      <c r="L8" s="42" t="s">
        <v>18</v>
      </c>
      <c r="M8" s="42" t="s">
        <v>19</v>
      </c>
      <c r="N8" s="42"/>
      <c r="O8" s="42"/>
    </row>
    <row r="9" spans="2:15" s="1" customFormat="1" ht="14.25" x14ac:dyDescent="0.25">
      <c r="B9" s="62"/>
      <c r="C9" s="63"/>
      <c r="D9" s="64"/>
      <c r="E9" s="64"/>
      <c r="F9" s="10"/>
      <c r="G9" s="11"/>
      <c r="H9" s="12"/>
      <c r="I9" s="13">
        <f>G9-(G9*H9)</f>
        <v>0</v>
      </c>
      <c r="J9" s="14">
        <f>I9*F9</f>
        <v>0</v>
      </c>
      <c r="L9" s="43">
        <f>+IF(I9&lt;266667,8000,I9*0.03)</f>
        <v>8000</v>
      </c>
      <c r="M9" s="43">
        <f t="shared" ref="M9:M18" si="0">+L9*F9</f>
        <v>0</v>
      </c>
      <c r="N9" s="42"/>
      <c r="O9" s="42" t="s">
        <v>27</v>
      </c>
    </row>
    <row r="10" spans="2:15" s="1" customFormat="1" ht="14.25" x14ac:dyDescent="0.25">
      <c r="B10" s="62"/>
      <c r="C10" s="63"/>
      <c r="D10" s="64"/>
      <c r="E10" s="64"/>
      <c r="F10" s="10"/>
      <c r="G10" s="11"/>
      <c r="H10" s="12"/>
      <c r="I10" s="13">
        <f t="shared" ref="I10" si="1">G10-(G10*H10)</f>
        <v>0</v>
      </c>
      <c r="J10" s="14">
        <f t="shared" ref="J10" si="2">I10*F10</f>
        <v>0</v>
      </c>
      <c r="L10" s="43">
        <f t="shared" ref="L10:L18" si="3">+IF(I10&lt;266667,8000,I10*0.03)</f>
        <v>8000</v>
      </c>
      <c r="M10" s="43">
        <f t="shared" si="0"/>
        <v>0</v>
      </c>
      <c r="N10" s="42"/>
      <c r="O10" s="42" t="s">
        <v>15</v>
      </c>
    </row>
    <row r="11" spans="2:15" s="1" customFormat="1" ht="14.25" x14ac:dyDescent="0.25">
      <c r="B11" s="62"/>
      <c r="C11" s="63"/>
      <c r="D11" s="64"/>
      <c r="E11" s="64"/>
      <c r="F11" s="10"/>
      <c r="G11" s="11"/>
      <c r="H11" s="12"/>
      <c r="I11" s="13">
        <f t="shared" ref="I11:I18" si="4">G11-(G11*H11)</f>
        <v>0</v>
      </c>
      <c r="J11" s="14">
        <f t="shared" ref="J11:J18" si="5">I11*F11</f>
        <v>0</v>
      </c>
      <c r="L11" s="43">
        <f t="shared" si="3"/>
        <v>8000</v>
      </c>
      <c r="M11" s="43">
        <f t="shared" si="0"/>
        <v>0</v>
      </c>
      <c r="N11" s="42"/>
      <c r="O11" s="42" t="s">
        <v>14</v>
      </c>
    </row>
    <row r="12" spans="2:15" s="1" customFormat="1" ht="14.25" x14ac:dyDescent="0.25">
      <c r="B12" s="62"/>
      <c r="C12" s="63"/>
      <c r="D12" s="64"/>
      <c r="E12" s="64"/>
      <c r="F12" s="10"/>
      <c r="G12" s="11"/>
      <c r="H12" s="12"/>
      <c r="I12" s="13">
        <f t="shared" si="4"/>
        <v>0</v>
      </c>
      <c r="J12" s="14">
        <f t="shared" si="5"/>
        <v>0</v>
      </c>
      <c r="L12" s="43">
        <f t="shared" si="3"/>
        <v>8000</v>
      </c>
      <c r="M12" s="43">
        <f t="shared" si="0"/>
        <v>0</v>
      </c>
      <c r="N12" s="42"/>
      <c r="O12" s="42" t="s">
        <v>16</v>
      </c>
    </row>
    <row r="13" spans="2:15" s="1" customFormat="1" ht="14.25" x14ac:dyDescent="0.25">
      <c r="B13" s="62"/>
      <c r="C13" s="63"/>
      <c r="D13" s="64"/>
      <c r="E13" s="64"/>
      <c r="F13" s="10"/>
      <c r="G13" s="11"/>
      <c r="H13" s="12"/>
      <c r="I13" s="13">
        <f t="shared" si="4"/>
        <v>0</v>
      </c>
      <c r="J13" s="14">
        <f t="shared" si="5"/>
        <v>0</v>
      </c>
      <c r="L13" s="43">
        <f t="shared" si="3"/>
        <v>8000</v>
      </c>
      <c r="M13" s="43">
        <f t="shared" si="0"/>
        <v>0</v>
      </c>
      <c r="N13" s="42"/>
      <c r="O13" s="42" t="s">
        <v>20</v>
      </c>
    </row>
    <row r="14" spans="2:15" s="1" customFormat="1" ht="14.25" x14ac:dyDescent="0.25">
      <c r="B14" s="62"/>
      <c r="C14" s="63"/>
      <c r="D14" s="64"/>
      <c r="E14" s="64"/>
      <c r="F14" s="10"/>
      <c r="G14" s="11"/>
      <c r="H14" s="12"/>
      <c r="I14" s="13">
        <f t="shared" si="4"/>
        <v>0</v>
      </c>
      <c r="J14" s="14">
        <f t="shared" si="5"/>
        <v>0</v>
      </c>
      <c r="L14" s="43">
        <f t="shared" si="3"/>
        <v>8000</v>
      </c>
      <c r="M14" s="43">
        <f t="shared" si="0"/>
        <v>0</v>
      </c>
      <c r="N14" s="42"/>
      <c r="O14" s="42" t="s">
        <v>17</v>
      </c>
    </row>
    <row r="15" spans="2:15" s="1" customFormat="1" ht="14.25" x14ac:dyDescent="0.25">
      <c r="B15" s="62"/>
      <c r="C15" s="63"/>
      <c r="D15" s="64"/>
      <c r="E15" s="64"/>
      <c r="F15" s="10"/>
      <c r="G15" s="11"/>
      <c r="H15" s="12"/>
      <c r="I15" s="13">
        <f t="shared" si="4"/>
        <v>0</v>
      </c>
      <c r="J15" s="14">
        <f t="shared" si="5"/>
        <v>0</v>
      </c>
      <c r="L15" s="43">
        <f t="shared" si="3"/>
        <v>8000</v>
      </c>
      <c r="M15" s="43">
        <f t="shared" si="0"/>
        <v>0</v>
      </c>
      <c r="N15" s="42"/>
      <c r="O15" s="42" t="s">
        <v>32</v>
      </c>
    </row>
    <row r="16" spans="2:15" s="1" customFormat="1" ht="14.25" x14ac:dyDescent="0.25">
      <c r="B16" s="62"/>
      <c r="C16" s="63"/>
      <c r="D16" s="64"/>
      <c r="E16" s="64"/>
      <c r="F16" s="10"/>
      <c r="G16" s="11"/>
      <c r="H16" s="12"/>
      <c r="I16" s="13">
        <f t="shared" si="4"/>
        <v>0</v>
      </c>
      <c r="J16" s="14">
        <f t="shared" si="5"/>
        <v>0</v>
      </c>
      <c r="L16" s="43">
        <f t="shared" si="3"/>
        <v>8000</v>
      </c>
      <c r="M16" s="43">
        <f t="shared" si="0"/>
        <v>0</v>
      </c>
      <c r="N16" s="42"/>
      <c r="O16" s="42" t="s">
        <v>28</v>
      </c>
    </row>
    <row r="17" spans="2:15" s="1" customFormat="1" ht="14.25" x14ac:dyDescent="0.25">
      <c r="B17" s="62"/>
      <c r="C17" s="63"/>
      <c r="D17" s="64"/>
      <c r="E17" s="64"/>
      <c r="F17" s="10"/>
      <c r="G17" s="11"/>
      <c r="H17" s="12"/>
      <c r="I17" s="13">
        <f t="shared" si="4"/>
        <v>0</v>
      </c>
      <c r="J17" s="14">
        <f t="shared" si="5"/>
        <v>0</v>
      </c>
      <c r="L17" s="43">
        <f t="shared" si="3"/>
        <v>8000</v>
      </c>
      <c r="M17" s="43">
        <f t="shared" si="0"/>
        <v>0</v>
      </c>
      <c r="N17" s="42"/>
      <c r="O17" s="42" t="s">
        <v>29</v>
      </c>
    </row>
    <row r="18" spans="2:15" s="1" customFormat="1" ht="15" thickBot="1" x14ac:dyDescent="0.3">
      <c r="B18" s="62"/>
      <c r="C18" s="63"/>
      <c r="D18" s="64"/>
      <c r="E18" s="64"/>
      <c r="F18" s="10"/>
      <c r="G18" s="11"/>
      <c r="H18" s="12"/>
      <c r="I18" s="13">
        <f t="shared" si="4"/>
        <v>0</v>
      </c>
      <c r="J18" s="14">
        <f t="shared" si="5"/>
        <v>0</v>
      </c>
      <c r="L18" s="43">
        <f t="shared" si="3"/>
        <v>8000</v>
      </c>
      <c r="M18" s="43">
        <f t="shared" si="0"/>
        <v>0</v>
      </c>
      <c r="N18" s="42"/>
      <c r="O18" s="42" t="s">
        <v>30</v>
      </c>
    </row>
    <row r="19" spans="2:15" s="1" customFormat="1" ht="15.75" thickBot="1" x14ac:dyDescent="0.3">
      <c r="B19" s="68" t="s">
        <v>53</v>
      </c>
      <c r="C19" s="69"/>
      <c r="D19" s="69"/>
      <c r="E19" s="69"/>
      <c r="F19" s="140">
        <f>SUM(F9:F18)</f>
        <v>0</v>
      </c>
      <c r="G19" s="136"/>
      <c r="H19" s="137"/>
      <c r="I19" s="136"/>
      <c r="J19" s="138"/>
      <c r="L19" s="43"/>
      <c r="M19" s="43"/>
      <c r="N19" s="42"/>
      <c r="O19" s="42" t="s">
        <v>31</v>
      </c>
    </row>
    <row r="20" spans="2:15" s="1" customFormat="1" ht="8.25" customHeight="1" thickBot="1" x14ac:dyDescent="0.3">
      <c r="B20" s="65"/>
      <c r="C20" s="66"/>
      <c r="D20" s="66"/>
      <c r="E20" s="66"/>
      <c r="F20" s="139"/>
      <c r="G20" s="66"/>
      <c r="H20" s="66"/>
      <c r="I20" s="66"/>
      <c r="J20" s="67"/>
      <c r="L20" s="44" t="s">
        <v>26</v>
      </c>
      <c r="M20" s="43">
        <f>SUM(M9:M18)</f>
        <v>0</v>
      </c>
      <c r="N20" s="42"/>
      <c r="O20" s="42"/>
    </row>
    <row r="21" spans="2:15" s="1" customFormat="1" ht="15.75" thickBot="1" x14ac:dyDescent="0.3">
      <c r="B21" s="68" t="s">
        <v>60</v>
      </c>
      <c r="C21" s="69"/>
      <c r="D21" s="69"/>
      <c r="E21" s="69"/>
      <c r="F21" s="69"/>
      <c r="G21" s="69"/>
      <c r="H21" s="69"/>
      <c r="I21" s="69"/>
      <c r="J21" s="150">
        <f>SUM(J9:J18)</f>
        <v>0</v>
      </c>
      <c r="L21" s="42"/>
      <c r="M21" s="42"/>
      <c r="N21" s="42"/>
      <c r="O21" s="42"/>
    </row>
    <row r="22" spans="2:15" s="1" customFormat="1" ht="15.75" thickBot="1" x14ac:dyDescent="0.3">
      <c r="B22" s="80" t="s">
        <v>52</v>
      </c>
      <c r="C22" s="81"/>
      <c r="D22" s="81"/>
      <c r="E22" s="81"/>
      <c r="F22" s="81"/>
      <c r="G22" s="81"/>
      <c r="H22" s="81"/>
      <c r="I22" s="81"/>
      <c r="J22" s="152">
        <f>J23*19%</f>
        <v>0</v>
      </c>
      <c r="L22" s="42"/>
      <c r="M22" s="42"/>
      <c r="N22" s="42"/>
      <c r="O22" s="42"/>
    </row>
    <row r="23" spans="2:15" s="37" customFormat="1" ht="16.5" thickBot="1" x14ac:dyDescent="0.3">
      <c r="B23" s="129" t="s">
        <v>61</v>
      </c>
      <c r="C23" s="130"/>
      <c r="D23" s="130"/>
      <c r="E23" s="130"/>
      <c r="F23" s="130"/>
      <c r="G23" s="130"/>
      <c r="H23" s="130"/>
      <c r="I23" s="130"/>
      <c r="J23" s="151">
        <f>+J21/1.19</f>
        <v>0</v>
      </c>
      <c r="L23" s="45"/>
      <c r="M23" s="46"/>
      <c r="N23" s="46"/>
      <c r="O23" s="46"/>
    </row>
    <row r="24" spans="2:15" s="1" customFormat="1" ht="7.5" customHeight="1" x14ac:dyDescent="0.25">
      <c r="B24" s="135"/>
      <c r="C24" s="135"/>
      <c r="D24" s="135"/>
      <c r="E24" s="135"/>
      <c r="F24" s="135"/>
      <c r="G24" s="135"/>
      <c r="H24" s="135"/>
      <c r="I24" s="135"/>
      <c r="J24" s="135"/>
      <c r="L24" s="42"/>
      <c r="M24" s="42"/>
      <c r="N24" s="42"/>
      <c r="O24" s="42"/>
    </row>
    <row r="25" spans="2:15" s="1" customFormat="1" ht="15" x14ac:dyDescent="0.25">
      <c r="B25" s="131" t="s">
        <v>37</v>
      </c>
      <c r="C25" s="132"/>
      <c r="D25" s="132"/>
      <c r="E25" s="132"/>
      <c r="F25" s="133"/>
      <c r="G25" s="132"/>
      <c r="H25" s="132"/>
      <c r="I25" s="132"/>
      <c r="J25" s="134"/>
      <c r="L25" s="42"/>
      <c r="M25" s="42"/>
      <c r="N25" s="42"/>
      <c r="O25" s="42"/>
    </row>
    <row r="26" spans="2:15" s="1" customFormat="1" ht="15.75" thickBot="1" x14ac:dyDescent="0.3">
      <c r="B26" s="70" t="s">
        <v>21</v>
      </c>
      <c r="C26" s="71"/>
      <c r="D26" s="71"/>
      <c r="E26" s="71"/>
      <c r="F26" s="71"/>
      <c r="G26" s="71"/>
      <c r="H26" s="71"/>
      <c r="I26" s="71"/>
      <c r="J26" s="72"/>
      <c r="L26" s="42"/>
      <c r="M26" s="42"/>
      <c r="N26" s="42"/>
      <c r="O26" s="42"/>
    </row>
    <row r="27" spans="2:15" s="1" customFormat="1" ht="15" customHeight="1" x14ac:dyDescent="0.25">
      <c r="B27" s="122" t="s">
        <v>13</v>
      </c>
      <c r="C27" s="123"/>
      <c r="D27" s="123"/>
      <c r="E27" s="123"/>
      <c r="F27" s="15" t="s">
        <v>94</v>
      </c>
      <c r="G27" s="15" t="s">
        <v>95</v>
      </c>
      <c r="H27" s="15" t="s">
        <v>96</v>
      </c>
      <c r="I27" s="15" t="s">
        <v>97</v>
      </c>
      <c r="J27" s="16" t="s">
        <v>25</v>
      </c>
      <c r="L27" s="47" t="s">
        <v>94</v>
      </c>
      <c r="M27" s="42"/>
      <c r="N27" s="42"/>
      <c r="O27" s="42"/>
    </row>
    <row r="28" spans="2:15" s="1" customFormat="1" ht="14.25" x14ac:dyDescent="0.25">
      <c r="B28" s="83" t="s">
        <v>84</v>
      </c>
      <c r="C28" s="84"/>
      <c r="D28" s="84"/>
      <c r="E28" s="84"/>
      <c r="F28" s="52"/>
      <c r="G28" s="52"/>
      <c r="H28" s="53">
        <v>0</v>
      </c>
      <c r="I28" s="53">
        <v>0</v>
      </c>
      <c r="J28" s="39">
        <f>(H28+I28)*G28</f>
        <v>0</v>
      </c>
      <c r="K28" s="17"/>
      <c r="L28" s="42" t="s">
        <v>98</v>
      </c>
      <c r="M28" s="42"/>
      <c r="N28" s="42"/>
      <c r="O28" s="42"/>
    </row>
    <row r="29" spans="2:15" s="1" customFormat="1" ht="14.25" x14ac:dyDescent="0.25">
      <c r="B29" s="83" t="s">
        <v>85</v>
      </c>
      <c r="C29" s="84"/>
      <c r="D29" s="84"/>
      <c r="E29" s="84"/>
      <c r="F29" s="52"/>
      <c r="G29" s="52"/>
      <c r="H29" s="53">
        <v>0</v>
      </c>
      <c r="I29" s="53">
        <v>0</v>
      </c>
      <c r="J29" s="39">
        <f t="shared" ref="J29:J60" si="6">(H29+I29)*G29</f>
        <v>0</v>
      </c>
      <c r="L29" s="42" t="s">
        <v>99</v>
      </c>
      <c r="M29" s="42"/>
      <c r="N29" s="42"/>
      <c r="O29" s="42"/>
    </row>
    <row r="30" spans="2:15" s="1" customFormat="1" ht="14.25" x14ac:dyDescent="0.25">
      <c r="B30" s="83" t="s">
        <v>86</v>
      </c>
      <c r="C30" s="84"/>
      <c r="D30" s="84"/>
      <c r="E30" s="84"/>
      <c r="F30" s="52"/>
      <c r="G30" s="52"/>
      <c r="H30" s="53">
        <v>0</v>
      </c>
      <c r="I30" s="53">
        <v>0</v>
      </c>
      <c r="J30" s="39">
        <f t="shared" si="6"/>
        <v>0</v>
      </c>
      <c r="L30" s="42"/>
      <c r="M30" s="42"/>
      <c r="N30" s="42"/>
      <c r="O30" s="42"/>
    </row>
    <row r="31" spans="2:15" s="1" customFormat="1" ht="14.25" x14ac:dyDescent="0.25">
      <c r="B31" s="83" t="s">
        <v>87</v>
      </c>
      <c r="C31" s="84"/>
      <c r="D31" s="84"/>
      <c r="E31" s="84"/>
      <c r="F31" s="52"/>
      <c r="G31" s="52"/>
      <c r="H31" s="53">
        <v>0</v>
      </c>
      <c r="I31" s="53">
        <v>0</v>
      </c>
      <c r="J31" s="39">
        <f t="shared" si="6"/>
        <v>0</v>
      </c>
      <c r="L31" s="42"/>
      <c r="M31" s="42"/>
      <c r="N31" s="42"/>
      <c r="O31" s="42"/>
    </row>
    <row r="32" spans="2:15" s="1" customFormat="1" ht="14.25" x14ac:dyDescent="0.25">
      <c r="B32" s="83" t="s">
        <v>83</v>
      </c>
      <c r="C32" s="84"/>
      <c r="D32" s="84"/>
      <c r="E32" s="84"/>
      <c r="F32" s="52"/>
      <c r="G32" s="52"/>
      <c r="H32" s="53">
        <v>0</v>
      </c>
      <c r="I32" s="53">
        <v>0</v>
      </c>
      <c r="J32" s="39">
        <f t="shared" si="6"/>
        <v>0</v>
      </c>
      <c r="L32" s="42"/>
      <c r="M32" s="42"/>
      <c r="N32" s="42"/>
      <c r="O32" s="42"/>
    </row>
    <row r="33" spans="2:15" s="1" customFormat="1" ht="14.25" x14ac:dyDescent="0.25">
      <c r="B33" s="83" t="s">
        <v>82</v>
      </c>
      <c r="C33" s="84"/>
      <c r="D33" s="84"/>
      <c r="E33" s="84"/>
      <c r="F33" s="52"/>
      <c r="G33" s="52"/>
      <c r="H33" s="53">
        <v>0</v>
      </c>
      <c r="I33" s="53">
        <v>0</v>
      </c>
      <c r="J33" s="39">
        <f t="shared" si="6"/>
        <v>0</v>
      </c>
      <c r="L33" s="42"/>
      <c r="M33" s="42"/>
      <c r="N33" s="42"/>
      <c r="O33" s="42"/>
    </row>
    <row r="34" spans="2:15" s="1" customFormat="1" ht="14.25" x14ac:dyDescent="0.25">
      <c r="B34" s="83" t="s">
        <v>81</v>
      </c>
      <c r="C34" s="84"/>
      <c r="D34" s="84"/>
      <c r="E34" s="84"/>
      <c r="F34" s="52"/>
      <c r="G34" s="52"/>
      <c r="H34" s="53">
        <v>0</v>
      </c>
      <c r="I34" s="53">
        <v>0</v>
      </c>
      <c r="J34" s="39">
        <f t="shared" si="6"/>
        <v>0</v>
      </c>
      <c r="L34" s="42"/>
      <c r="M34" s="42"/>
      <c r="N34" s="42"/>
      <c r="O34" s="42"/>
    </row>
    <row r="35" spans="2:15" s="1" customFormat="1" ht="14.25" x14ac:dyDescent="0.25">
      <c r="B35" s="83" t="s">
        <v>80</v>
      </c>
      <c r="C35" s="84"/>
      <c r="D35" s="84"/>
      <c r="E35" s="84"/>
      <c r="F35" s="52"/>
      <c r="G35" s="52"/>
      <c r="H35" s="53">
        <v>0</v>
      </c>
      <c r="I35" s="53">
        <v>0</v>
      </c>
      <c r="J35" s="39">
        <f t="shared" si="6"/>
        <v>0</v>
      </c>
      <c r="L35" s="42"/>
      <c r="M35" s="42"/>
      <c r="N35" s="42"/>
      <c r="O35" s="42"/>
    </row>
    <row r="36" spans="2:15" s="1" customFormat="1" ht="14.25" x14ac:dyDescent="0.25">
      <c r="B36" s="83" t="s">
        <v>79</v>
      </c>
      <c r="C36" s="84"/>
      <c r="D36" s="84"/>
      <c r="E36" s="84"/>
      <c r="F36" s="52"/>
      <c r="G36" s="52"/>
      <c r="H36" s="53">
        <v>0</v>
      </c>
      <c r="I36" s="53">
        <v>0</v>
      </c>
      <c r="J36" s="39">
        <f t="shared" si="6"/>
        <v>0</v>
      </c>
      <c r="L36" s="42"/>
      <c r="M36" s="42"/>
      <c r="N36" s="42"/>
      <c r="O36" s="42"/>
    </row>
    <row r="37" spans="2:15" s="1" customFormat="1" ht="14.25" x14ac:dyDescent="0.25">
      <c r="B37" s="83" t="s">
        <v>78</v>
      </c>
      <c r="C37" s="84"/>
      <c r="D37" s="84"/>
      <c r="E37" s="84"/>
      <c r="F37" s="52"/>
      <c r="G37" s="52"/>
      <c r="H37" s="53">
        <v>0</v>
      </c>
      <c r="I37" s="53">
        <v>0</v>
      </c>
      <c r="J37" s="39">
        <f t="shared" si="6"/>
        <v>0</v>
      </c>
      <c r="L37" s="42"/>
      <c r="M37" s="42"/>
      <c r="N37" s="48"/>
      <c r="O37" s="48"/>
    </row>
    <row r="38" spans="2:15" s="1" customFormat="1" ht="14.25" x14ac:dyDescent="0.25">
      <c r="B38" s="83" t="s">
        <v>59</v>
      </c>
      <c r="C38" s="84"/>
      <c r="D38" s="84"/>
      <c r="E38" s="84"/>
      <c r="F38" s="52"/>
      <c r="G38" s="52"/>
      <c r="H38" s="53">
        <v>0</v>
      </c>
      <c r="I38" s="53">
        <v>0</v>
      </c>
      <c r="J38" s="39">
        <f t="shared" si="6"/>
        <v>0</v>
      </c>
      <c r="L38" s="42"/>
      <c r="M38" s="42"/>
      <c r="N38" s="48"/>
      <c r="O38" s="48"/>
    </row>
    <row r="39" spans="2:15" s="1" customFormat="1" ht="14.25" x14ac:dyDescent="0.25">
      <c r="B39" s="83" t="s">
        <v>77</v>
      </c>
      <c r="C39" s="84"/>
      <c r="D39" s="84"/>
      <c r="E39" s="84"/>
      <c r="F39" s="52"/>
      <c r="G39" s="52"/>
      <c r="H39" s="53">
        <v>0</v>
      </c>
      <c r="I39" s="53">
        <v>0</v>
      </c>
      <c r="J39" s="39">
        <f t="shared" si="6"/>
        <v>0</v>
      </c>
      <c r="L39" s="42"/>
      <c r="M39" s="42"/>
      <c r="N39" s="48"/>
      <c r="O39" s="48"/>
    </row>
    <row r="40" spans="2:15" s="1" customFormat="1" ht="14.25" x14ac:dyDescent="0.25">
      <c r="B40" s="83" t="s">
        <v>76</v>
      </c>
      <c r="C40" s="84"/>
      <c r="D40" s="84"/>
      <c r="E40" s="84"/>
      <c r="F40" s="52"/>
      <c r="G40" s="52"/>
      <c r="H40" s="53">
        <v>0</v>
      </c>
      <c r="I40" s="53">
        <v>0</v>
      </c>
      <c r="J40" s="39">
        <f t="shared" si="6"/>
        <v>0</v>
      </c>
      <c r="L40" s="42"/>
      <c r="M40" s="42"/>
      <c r="N40" s="48"/>
      <c r="O40" s="48"/>
    </row>
    <row r="41" spans="2:15" s="1" customFormat="1" ht="14.25" x14ac:dyDescent="0.25">
      <c r="B41" s="83" t="s">
        <v>75</v>
      </c>
      <c r="C41" s="84"/>
      <c r="D41" s="84"/>
      <c r="E41" s="84"/>
      <c r="F41" s="52"/>
      <c r="G41" s="52"/>
      <c r="H41" s="53">
        <v>0</v>
      </c>
      <c r="I41" s="53">
        <v>0</v>
      </c>
      <c r="J41" s="39">
        <f t="shared" si="6"/>
        <v>0</v>
      </c>
      <c r="L41" s="42"/>
      <c r="M41" s="42"/>
      <c r="N41" s="48"/>
      <c r="O41" s="48"/>
    </row>
    <row r="42" spans="2:15" s="1" customFormat="1" ht="14.25" x14ac:dyDescent="0.25">
      <c r="B42" s="83" t="s">
        <v>88</v>
      </c>
      <c r="C42" s="84"/>
      <c r="D42" s="84"/>
      <c r="E42" s="84"/>
      <c r="F42" s="52"/>
      <c r="G42" s="52"/>
      <c r="H42" s="53">
        <v>0</v>
      </c>
      <c r="I42" s="53">
        <v>0</v>
      </c>
      <c r="J42" s="39">
        <f t="shared" si="6"/>
        <v>0</v>
      </c>
      <c r="L42" s="42"/>
      <c r="M42" s="42"/>
      <c r="N42" s="48"/>
      <c r="O42" s="48"/>
    </row>
    <row r="43" spans="2:15" s="1" customFormat="1" ht="14.25" x14ac:dyDescent="0.25">
      <c r="B43" s="83" t="s">
        <v>74</v>
      </c>
      <c r="C43" s="84"/>
      <c r="D43" s="84"/>
      <c r="E43" s="84"/>
      <c r="F43" s="52"/>
      <c r="G43" s="52"/>
      <c r="H43" s="53">
        <v>0</v>
      </c>
      <c r="I43" s="53">
        <v>0</v>
      </c>
      <c r="J43" s="39">
        <f t="shared" si="6"/>
        <v>0</v>
      </c>
      <c r="L43" s="42"/>
      <c r="M43" s="42"/>
      <c r="N43" s="48"/>
      <c r="O43" s="48"/>
    </row>
    <row r="44" spans="2:15" s="1" customFormat="1" ht="14.25" x14ac:dyDescent="0.25">
      <c r="B44" s="83" t="s">
        <v>73</v>
      </c>
      <c r="C44" s="84"/>
      <c r="D44" s="84"/>
      <c r="E44" s="84"/>
      <c r="F44" s="52"/>
      <c r="G44" s="52"/>
      <c r="H44" s="53">
        <v>0</v>
      </c>
      <c r="I44" s="53">
        <v>0</v>
      </c>
      <c r="J44" s="39">
        <f t="shared" si="6"/>
        <v>0</v>
      </c>
      <c r="L44" s="42"/>
      <c r="M44" s="42"/>
      <c r="N44" s="48"/>
      <c r="O44" s="48"/>
    </row>
    <row r="45" spans="2:15" s="1" customFormat="1" ht="14.25" x14ac:dyDescent="0.25">
      <c r="B45" s="83" t="s">
        <v>55</v>
      </c>
      <c r="C45" s="84"/>
      <c r="D45" s="84"/>
      <c r="E45" s="84"/>
      <c r="F45" s="52"/>
      <c r="G45" s="52"/>
      <c r="H45" s="53">
        <v>0</v>
      </c>
      <c r="I45" s="53">
        <v>0</v>
      </c>
      <c r="J45" s="39">
        <f t="shared" si="6"/>
        <v>0</v>
      </c>
      <c r="L45" s="42"/>
      <c r="M45" s="42"/>
      <c r="N45" s="48"/>
      <c r="O45" s="48"/>
    </row>
    <row r="46" spans="2:15" s="1" customFormat="1" ht="14.25" x14ac:dyDescent="0.25">
      <c r="B46" s="83" t="s">
        <v>72</v>
      </c>
      <c r="C46" s="84"/>
      <c r="D46" s="84"/>
      <c r="E46" s="84"/>
      <c r="F46" s="52"/>
      <c r="G46" s="52"/>
      <c r="H46" s="53">
        <v>0</v>
      </c>
      <c r="I46" s="53">
        <v>0</v>
      </c>
      <c r="J46" s="39">
        <f t="shared" si="6"/>
        <v>0</v>
      </c>
      <c r="L46" s="42"/>
      <c r="M46" s="42"/>
      <c r="N46" s="48"/>
      <c r="O46" s="48"/>
    </row>
    <row r="47" spans="2:15" s="1" customFormat="1" ht="14.25" x14ac:dyDescent="0.25">
      <c r="B47" s="83" t="s">
        <v>70</v>
      </c>
      <c r="C47" s="84"/>
      <c r="D47" s="84"/>
      <c r="E47" s="84"/>
      <c r="F47" s="52"/>
      <c r="G47" s="52"/>
      <c r="H47" s="53">
        <v>0</v>
      </c>
      <c r="I47" s="53">
        <v>0</v>
      </c>
      <c r="J47" s="39">
        <f t="shared" si="6"/>
        <v>0</v>
      </c>
      <c r="L47" s="42"/>
      <c r="M47" s="42"/>
      <c r="N47" s="48"/>
      <c r="O47" s="48"/>
    </row>
    <row r="48" spans="2:15" s="1" customFormat="1" ht="14.25" x14ac:dyDescent="0.25">
      <c r="B48" s="83" t="s">
        <v>71</v>
      </c>
      <c r="C48" s="84"/>
      <c r="D48" s="84"/>
      <c r="E48" s="84"/>
      <c r="F48" s="52"/>
      <c r="G48" s="52"/>
      <c r="H48" s="53">
        <v>0</v>
      </c>
      <c r="I48" s="53">
        <v>0</v>
      </c>
      <c r="J48" s="39">
        <f t="shared" si="6"/>
        <v>0</v>
      </c>
      <c r="L48" s="42"/>
      <c r="M48" s="42"/>
      <c r="N48" s="48"/>
      <c r="O48" s="48"/>
    </row>
    <row r="49" spans="2:15" s="1" customFormat="1" ht="14.25" x14ac:dyDescent="0.25">
      <c r="B49" s="83" t="s">
        <v>63</v>
      </c>
      <c r="C49" s="84"/>
      <c r="D49" s="84"/>
      <c r="E49" s="84"/>
      <c r="F49" s="52"/>
      <c r="G49" s="52"/>
      <c r="H49" s="53">
        <v>0</v>
      </c>
      <c r="I49" s="53">
        <v>0</v>
      </c>
      <c r="J49" s="39">
        <f t="shared" si="6"/>
        <v>0</v>
      </c>
      <c r="L49" s="42"/>
      <c r="M49" s="42"/>
      <c r="N49" s="48"/>
      <c r="O49" s="48"/>
    </row>
    <row r="50" spans="2:15" s="1" customFormat="1" ht="14.25" x14ac:dyDescent="0.25">
      <c r="B50" s="83" t="s">
        <v>64</v>
      </c>
      <c r="C50" s="84">
        <v>1</v>
      </c>
      <c r="D50" s="84">
        <v>2082500</v>
      </c>
      <c r="E50" s="84"/>
      <c r="F50" s="52"/>
      <c r="G50" s="52"/>
      <c r="H50" s="53">
        <v>0</v>
      </c>
      <c r="I50" s="53">
        <v>0</v>
      </c>
      <c r="J50" s="39">
        <f t="shared" si="6"/>
        <v>0</v>
      </c>
      <c r="L50" s="42"/>
      <c r="M50" s="42"/>
      <c r="N50" s="48"/>
      <c r="O50" s="48"/>
    </row>
    <row r="51" spans="2:15" s="1" customFormat="1" ht="14.25" x14ac:dyDescent="0.25">
      <c r="B51" s="83" t="s">
        <v>62</v>
      </c>
      <c r="C51" s="84">
        <v>22</v>
      </c>
      <c r="D51" s="84">
        <f>180000*5</f>
        <v>900000</v>
      </c>
      <c r="E51" s="84"/>
      <c r="F51" s="52"/>
      <c r="G51" s="52"/>
      <c r="H51" s="53">
        <v>0</v>
      </c>
      <c r="I51" s="53">
        <v>0</v>
      </c>
      <c r="J51" s="39">
        <f t="shared" si="6"/>
        <v>0</v>
      </c>
      <c r="L51" s="42"/>
      <c r="M51" s="42"/>
      <c r="N51" s="48"/>
      <c r="O51" s="48"/>
    </row>
    <row r="52" spans="2:15" s="1" customFormat="1" ht="14.25" x14ac:dyDescent="0.25">
      <c r="B52" s="83" t="s">
        <v>66</v>
      </c>
      <c r="C52" s="84">
        <v>22</v>
      </c>
      <c r="D52" s="84">
        <f>180000*5</f>
        <v>900000</v>
      </c>
      <c r="E52" s="84"/>
      <c r="F52" s="52"/>
      <c r="G52" s="52"/>
      <c r="H52" s="53">
        <v>0</v>
      </c>
      <c r="I52" s="53">
        <v>0</v>
      </c>
      <c r="J52" s="39">
        <f t="shared" si="6"/>
        <v>0</v>
      </c>
      <c r="L52" s="42"/>
      <c r="M52" s="42"/>
      <c r="N52" s="48"/>
      <c r="O52" s="48"/>
    </row>
    <row r="53" spans="2:15" s="1" customFormat="1" ht="14.25" x14ac:dyDescent="0.25">
      <c r="B53" s="83" t="s">
        <v>67</v>
      </c>
      <c r="C53" s="84"/>
      <c r="D53" s="84"/>
      <c r="E53" s="84"/>
      <c r="F53" s="52"/>
      <c r="G53" s="52"/>
      <c r="H53" s="53">
        <v>0</v>
      </c>
      <c r="I53" s="53">
        <v>0</v>
      </c>
      <c r="J53" s="39">
        <f t="shared" si="6"/>
        <v>0</v>
      </c>
      <c r="L53" s="42"/>
      <c r="M53" s="42"/>
      <c r="N53" s="48"/>
      <c r="O53" s="48"/>
    </row>
    <row r="54" spans="2:15" s="1" customFormat="1" ht="14.25" x14ac:dyDescent="0.25">
      <c r="B54" s="83" t="s">
        <v>68</v>
      </c>
      <c r="C54" s="84"/>
      <c r="D54" s="84"/>
      <c r="E54" s="84"/>
      <c r="F54" s="52"/>
      <c r="G54" s="52"/>
      <c r="H54" s="53">
        <v>0</v>
      </c>
      <c r="I54" s="53">
        <v>0</v>
      </c>
      <c r="J54" s="39">
        <f t="shared" si="6"/>
        <v>0</v>
      </c>
      <c r="L54" s="42"/>
      <c r="M54" s="42"/>
      <c r="N54" s="48"/>
      <c r="O54" s="48"/>
    </row>
    <row r="55" spans="2:15" s="1" customFormat="1" ht="14.25" x14ac:dyDescent="0.25">
      <c r="B55" s="83" t="s">
        <v>69</v>
      </c>
      <c r="C55" s="84"/>
      <c r="D55" s="84"/>
      <c r="E55" s="84"/>
      <c r="F55" s="52"/>
      <c r="G55" s="52"/>
      <c r="H55" s="53">
        <v>0</v>
      </c>
      <c r="I55" s="53">
        <v>0</v>
      </c>
      <c r="J55" s="39">
        <f t="shared" si="6"/>
        <v>0</v>
      </c>
      <c r="L55" s="42"/>
      <c r="M55" s="42"/>
      <c r="N55" s="48"/>
      <c r="O55" s="48"/>
    </row>
    <row r="56" spans="2:15" s="1" customFormat="1" ht="14.25" x14ac:dyDescent="0.25">
      <c r="B56" s="83" t="s">
        <v>89</v>
      </c>
      <c r="C56" s="84"/>
      <c r="D56" s="84"/>
      <c r="E56" s="84"/>
      <c r="F56" s="52"/>
      <c r="G56" s="52"/>
      <c r="H56" s="53">
        <v>0</v>
      </c>
      <c r="I56" s="53">
        <v>0</v>
      </c>
      <c r="J56" s="39">
        <f t="shared" si="6"/>
        <v>0</v>
      </c>
      <c r="L56" s="42"/>
      <c r="M56" s="42"/>
      <c r="N56" s="48"/>
      <c r="O56" s="48"/>
    </row>
    <row r="57" spans="2:15" s="1" customFormat="1" ht="14.25" x14ac:dyDescent="0.25">
      <c r="B57" s="83" t="s">
        <v>90</v>
      </c>
      <c r="C57" s="84"/>
      <c r="D57" s="84"/>
      <c r="E57" s="84"/>
      <c r="F57" s="52"/>
      <c r="G57" s="52"/>
      <c r="H57" s="53">
        <v>0</v>
      </c>
      <c r="I57" s="53">
        <v>0</v>
      </c>
      <c r="J57" s="39">
        <f t="shared" si="6"/>
        <v>0</v>
      </c>
      <c r="L57" s="42"/>
      <c r="M57" s="42"/>
      <c r="N57" s="48"/>
      <c r="O57" s="48"/>
    </row>
    <row r="58" spans="2:15" s="1" customFormat="1" ht="14.25" x14ac:dyDescent="0.25">
      <c r="B58" s="126" t="s">
        <v>91</v>
      </c>
      <c r="C58" s="127"/>
      <c r="D58" s="127"/>
      <c r="E58" s="128"/>
      <c r="F58" s="52"/>
      <c r="G58" s="52"/>
      <c r="H58" s="53">
        <v>0</v>
      </c>
      <c r="I58" s="53">
        <v>0</v>
      </c>
      <c r="J58" s="39">
        <f t="shared" si="6"/>
        <v>0</v>
      </c>
      <c r="L58" s="42"/>
      <c r="M58" s="42"/>
      <c r="N58" s="48"/>
      <c r="O58" s="48"/>
    </row>
    <row r="59" spans="2:15" s="1" customFormat="1" ht="14.25" x14ac:dyDescent="0.25">
      <c r="B59" s="83" t="s">
        <v>92</v>
      </c>
      <c r="C59" s="84"/>
      <c r="D59" s="84"/>
      <c r="E59" s="84"/>
      <c r="F59" s="52"/>
      <c r="G59" s="52"/>
      <c r="H59" s="53">
        <v>0</v>
      </c>
      <c r="I59" s="53">
        <v>0</v>
      </c>
      <c r="J59" s="39">
        <f t="shared" si="6"/>
        <v>0</v>
      </c>
      <c r="L59" s="42"/>
      <c r="M59" s="42"/>
      <c r="N59" s="48"/>
      <c r="O59" s="48"/>
    </row>
    <row r="60" spans="2:15" s="1" customFormat="1" ht="15" thickBot="1" x14ac:dyDescent="0.3">
      <c r="B60" s="83" t="s">
        <v>93</v>
      </c>
      <c r="C60" s="84"/>
      <c r="D60" s="84"/>
      <c r="E60" s="84"/>
      <c r="F60" s="52"/>
      <c r="G60" s="52"/>
      <c r="H60" s="53">
        <v>0</v>
      </c>
      <c r="I60" s="53">
        <v>0</v>
      </c>
      <c r="J60" s="39">
        <f t="shared" si="6"/>
        <v>0</v>
      </c>
      <c r="L60" s="42"/>
      <c r="M60" s="42"/>
      <c r="N60" s="48"/>
      <c r="O60" s="48"/>
    </row>
    <row r="61" spans="2:15" s="1" customFormat="1" ht="15.75" thickBot="1" x14ac:dyDescent="0.3">
      <c r="B61" s="77" t="s">
        <v>33</v>
      </c>
      <c r="C61" s="78"/>
      <c r="D61" s="78"/>
      <c r="E61" s="78"/>
      <c r="F61" s="78"/>
      <c r="G61" s="78"/>
      <c r="H61" s="78"/>
      <c r="I61" s="79"/>
      <c r="J61" s="18">
        <f>SUM(J28:J60)</f>
        <v>0</v>
      </c>
      <c r="L61" s="42"/>
      <c r="M61" s="42"/>
      <c r="N61" s="42"/>
      <c r="O61" s="42"/>
    </row>
    <row r="62" spans="2:15" s="1" customFormat="1" ht="9.75" customHeight="1" thickBot="1" x14ac:dyDescent="0.3">
      <c r="B62" s="19"/>
      <c r="C62" s="20"/>
      <c r="D62" s="21"/>
      <c r="E62" s="21"/>
      <c r="F62" s="21"/>
      <c r="G62" s="21"/>
      <c r="H62" s="21"/>
      <c r="I62" s="21"/>
      <c r="J62" s="22"/>
      <c r="L62" s="42"/>
      <c r="M62" s="42"/>
      <c r="N62" s="42"/>
      <c r="O62" s="42"/>
    </row>
    <row r="63" spans="2:15" s="1" customFormat="1" ht="15" x14ac:dyDescent="0.25">
      <c r="B63" s="73" t="s">
        <v>22</v>
      </c>
      <c r="C63" s="74"/>
      <c r="D63" s="74"/>
      <c r="E63" s="74"/>
      <c r="F63" s="75"/>
      <c r="G63" s="75"/>
      <c r="H63" s="75"/>
      <c r="I63" s="75"/>
      <c r="J63" s="76"/>
      <c r="L63" s="42"/>
      <c r="M63" s="42"/>
      <c r="N63" s="42"/>
      <c r="O63" s="42"/>
    </row>
    <row r="64" spans="2:15" s="1" customFormat="1" ht="15" customHeight="1" thickBot="1" x14ac:dyDescent="0.3">
      <c r="B64" s="115" t="s">
        <v>13</v>
      </c>
      <c r="C64" s="117" t="s">
        <v>1</v>
      </c>
      <c r="D64" s="117" t="s">
        <v>2</v>
      </c>
      <c r="E64" s="118" t="s">
        <v>3</v>
      </c>
      <c r="F64" s="148" t="s">
        <v>38</v>
      </c>
      <c r="G64" s="124"/>
      <c r="H64" s="124"/>
      <c r="I64" s="124"/>
      <c r="J64" s="125"/>
      <c r="L64" s="42"/>
      <c r="M64" s="42"/>
      <c r="N64" s="42"/>
      <c r="O64" s="42"/>
    </row>
    <row r="65" spans="2:15" s="1" customFormat="1" ht="18" customHeight="1" thickBot="1" x14ac:dyDescent="0.3">
      <c r="B65" s="116"/>
      <c r="C65" s="117"/>
      <c r="D65" s="117"/>
      <c r="E65" s="147"/>
      <c r="F65" s="149">
        <f>F19</f>
        <v>0</v>
      </c>
      <c r="G65" s="23"/>
      <c r="H65" s="23"/>
      <c r="I65" s="23"/>
      <c r="J65" s="107"/>
      <c r="L65" s="42"/>
      <c r="M65" s="42"/>
      <c r="N65" s="48"/>
      <c r="O65" s="48"/>
    </row>
    <row r="66" spans="2:15" s="1" customFormat="1" ht="21" customHeight="1" x14ac:dyDescent="0.25">
      <c r="B66" s="38" t="s">
        <v>40</v>
      </c>
      <c r="C66" s="24"/>
      <c r="D66" s="25"/>
      <c r="E66" s="26">
        <f t="shared" ref="E66:E72" si="7">+C66*D66</f>
        <v>0</v>
      </c>
      <c r="F66" s="146">
        <f t="shared" ref="F66:F78" si="8">E66*$F$65</f>
        <v>0</v>
      </c>
      <c r="G66" s="27">
        <f t="shared" ref="G66:G78" si="9">E66*$G$65</f>
        <v>0</v>
      </c>
      <c r="H66" s="27">
        <f t="shared" ref="H66:H78" si="10">E66*$H$65</f>
        <v>0</v>
      </c>
      <c r="I66" s="27">
        <f t="shared" ref="I66:I78" si="11">E66*$I$65</f>
        <v>0</v>
      </c>
      <c r="J66" s="108"/>
      <c r="L66" s="42"/>
      <c r="M66" s="42"/>
      <c r="N66" s="48"/>
      <c r="O66" s="48"/>
    </row>
    <row r="67" spans="2:15" s="1" customFormat="1" ht="21" customHeight="1" x14ac:dyDescent="0.25">
      <c r="B67" s="38" t="s">
        <v>41</v>
      </c>
      <c r="C67" s="24"/>
      <c r="D67" s="25"/>
      <c r="E67" s="26">
        <f t="shared" si="7"/>
        <v>0</v>
      </c>
      <c r="F67" s="40">
        <f t="shared" si="8"/>
        <v>0</v>
      </c>
      <c r="G67" s="27">
        <f t="shared" si="9"/>
        <v>0</v>
      </c>
      <c r="H67" s="27">
        <f t="shared" si="10"/>
        <v>0</v>
      </c>
      <c r="I67" s="27">
        <f t="shared" si="11"/>
        <v>0</v>
      </c>
      <c r="J67" s="108"/>
      <c r="L67" s="42"/>
      <c r="M67" s="42"/>
      <c r="N67" s="48"/>
      <c r="O67" s="48"/>
    </row>
    <row r="68" spans="2:15" s="1" customFormat="1" ht="21" customHeight="1" x14ac:dyDescent="0.25">
      <c r="B68" s="38" t="s">
        <v>42</v>
      </c>
      <c r="C68" s="24"/>
      <c r="D68" s="25"/>
      <c r="E68" s="26">
        <f t="shared" si="7"/>
        <v>0</v>
      </c>
      <c r="F68" s="40">
        <f t="shared" si="8"/>
        <v>0</v>
      </c>
      <c r="G68" s="27">
        <f t="shared" si="9"/>
        <v>0</v>
      </c>
      <c r="H68" s="27">
        <f t="shared" si="10"/>
        <v>0</v>
      </c>
      <c r="I68" s="27">
        <f t="shared" si="11"/>
        <v>0</v>
      </c>
      <c r="J68" s="108"/>
      <c r="L68" s="42"/>
      <c r="M68" s="42"/>
      <c r="N68" s="48"/>
      <c r="O68" s="48"/>
    </row>
    <row r="69" spans="2:15" s="1" customFormat="1" ht="21" customHeight="1" x14ac:dyDescent="0.25">
      <c r="B69" s="38" t="s">
        <v>43</v>
      </c>
      <c r="C69" s="24"/>
      <c r="D69" s="25"/>
      <c r="E69" s="26">
        <f t="shared" si="7"/>
        <v>0</v>
      </c>
      <c r="F69" s="40">
        <f t="shared" si="8"/>
        <v>0</v>
      </c>
      <c r="G69" s="27">
        <f t="shared" si="9"/>
        <v>0</v>
      </c>
      <c r="H69" s="27">
        <f t="shared" si="10"/>
        <v>0</v>
      </c>
      <c r="I69" s="27">
        <f t="shared" si="11"/>
        <v>0</v>
      </c>
      <c r="J69" s="108"/>
      <c r="L69" s="42"/>
      <c r="M69" s="42"/>
      <c r="N69" s="48"/>
      <c r="O69" s="48"/>
    </row>
    <row r="70" spans="2:15" s="1" customFormat="1" ht="26.25" customHeight="1" x14ac:dyDescent="0.25">
      <c r="B70" s="38" t="s">
        <v>44</v>
      </c>
      <c r="C70" s="24"/>
      <c r="D70" s="25"/>
      <c r="E70" s="26">
        <f t="shared" si="7"/>
        <v>0</v>
      </c>
      <c r="F70" s="40">
        <f t="shared" si="8"/>
        <v>0</v>
      </c>
      <c r="G70" s="27">
        <f t="shared" si="9"/>
        <v>0</v>
      </c>
      <c r="H70" s="27">
        <f t="shared" si="10"/>
        <v>0</v>
      </c>
      <c r="I70" s="27">
        <f t="shared" si="11"/>
        <v>0</v>
      </c>
      <c r="J70" s="108"/>
      <c r="L70" s="42"/>
      <c r="M70" s="42"/>
      <c r="N70" s="49"/>
      <c r="O70" s="48"/>
    </row>
    <row r="71" spans="2:15" s="1" customFormat="1" ht="26.25" customHeight="1" x14ac:dyDescent="0.25">
      <c r="B71" s="38" t="s">
        <v>45</v>
      </c>
      <c r="C71" s="24"/>
      <c r="D71" s="25"/>
      <c r="E71" s="26">
        <f t="shared" si="7"/>
        <v>0</v>
      </c>
      <c r="F71" s="40">
        <f t="shared" si="8"/>
        <v>0</v>
      </c>
      <c r="G71" s="27">
        <f t="shared" si="9"/>
        <v>0</v>
      </c>
      <c r="H71" s="27">
        <f t="shared" si="10"/>
        <v>0</v>
      </c>
      <c r="I71" s="27">
        <f t="shared" si="11"/>
        <v>0</v>
      </c>
      <c r="J71" s="108"/>
      <c r="L71" s="42"/>
      <c r="M71" s="42"/>
      <c r="N71" s="49"/>
      <c r="O71" s="48"/>
    </row>
    <row r="72" spans="2:15" s="1" customFormat="1" ht="26.25" customHeight="1" x14ac:dyDescent="0.25">
      <c r="B72" s="38" t="s">
        <v>46</v>
      </c>
      <c r="C72" s="24"/>
      <c r="D72" s="25"/>
      <c r="E72" s="26">
        <f t="shared" si="7"/>
        <v>0</v>
      </c>
      <c r="F72" s="40">
        <f t="shared" si="8"/>
        <v>0</v>
      </c>
      <c r="G72" s="27">
        <f t="shared" si="9"/>
        <v>0</v>
      </c>
      <c r="H72" s="27">
        <f t="shared" si="10"/>
        <v>0</v>
      </c>
      <c r="I72" s="27">
        <f t="shared" si="11"/>
        <v>0</v>
      </c>
      <c r="J72" s="108"/>
      <c r="L72" s="42"/>
      <c r="M72" s="42"/>
      <c r="N72" s="50"/>
      <c r="O72" s="42"/>
    </row>
    <row r="73" spans="2:15" s="1" customFormat="1" ht="26.25" customHeight="1" x14ac:dyDescent="0.25">
      <c r="B73" s="38" t="s">
        <v>65</v>
      </c>
      <c r="C73" s="24"/>
      <c r="D73" s="25"/>
      <c r="E73" s="26">
        <f t="shared" ref="E73:E78" si="12">+C73*D73</f>
        <v>0</v>
      </c>
      <c r="F73" s="40">
        <f t="shared" si="8"/>
        <v>0</v>
      </c>
      <c r="G73" s="27">
        <f t="shared" si="9"/>
        <v>0</v>
      </c>
      <c r="H73" s="27">
        <f t="shared" si="10"/>
        <v>0</v>
      </c>
      <c r="I73" s="27">
        <f t="shared" si="11"/>
        <v>0</v>
      </c>
      <c r="J73" s="108"/>
      <c r="L73" s="42"/>
      <c r="M73" s="48"/>
      <c r="N73" s="42"/>
      <c r="O73" s="42"/>
    </row>
    <row r="74" spans="2:15" s="1" customFormat="1" ht="26.25" customHeight="1" x14ac:dyDescent="0.25">
      <c r="B74" s="38" t="s">
        <v>47</v>
      </c>
      <c r="C74" s="24"/>
      <c r="D74" s="25"/>
      <c r="E74" s="26">
        <f t="shared" si="12"/>
        <v>0</v>
      </c>
      <c r="F74" s="40">
        <f t="shared" si="8"/>
        <v>0</v>
      </c>
      <c r="G74" s="27">
        <f t="shared" si="9"/>
        <v>0</v>
      </c>
      <c r="H74" s="27">
        <f t="shared" si="10"/>
        <v>0</v>
      </c>
      <c r="I74" s="27">
        <f t="shared" si="11"/>
        <v>0</v>
      </c>
      <c r="J74" s="108"/>
      <c r="L74" s="42"/>
      <c r="M74" s="42"/>
      <c r="N74" s="48"/>
      <c r="O74" s="42"/>
    </row>
    <row r="75" spans="2:15" s="1" customFormat="1" ht="15" customHeight="1" x14ac:dyDescent="0.25">
      <c r="B75" s="38" t="s">
        <v>48</v>
      </c>
      <c r="C75" s="24"/>
      <c r="D75" s="25"/>
      <c r="E75" s="26">
        <f t="shared" si="12"/>
        <v>0</v>
      </c>
      <c r="F75" s="40">
        <f t="shared" si="8"/>
        <v>0</v>
      </c>
      <c r="G75" s="27">
        <f t="shared" si="9"/>
        <v>0</v>
      </c>
      <c r="H75" s="27">
        <f t="shared" si="10"/>
        <v>0</v>
      </c>
      <c r="I75" s="27">
        <f t="shared" si="11"/>
        <v>0</v>
      </c>
      <c r="J75" s="108"/>
      <c r="L75" s="42"/>
      <c r="M75" s="42"/>
      <c r="N75" s="42"/>
      <c r="O75" s="42"/>
    </row>
    <row r="76" spans="2:15" s="1" customFormat="1" ht="26.25" customHeight="1" x14ac:dyDescent="0.25">
      <c r="B76" s="38" t="s">
        <v>49</v>
      </c>
      <c r="C76" s="24"/>
      <c r="D76" s="25"/>
      <c r="E76" s="26">
        <f t="shared" si="12"/>
        <v>0</v>
      </c>
      <c r="F76" s="40">
        <f t="shared" si="8"/>
        <v>0</v>
      </c>
      <c r="G76" s="27">
        <f t="shared" si="9"/>
        <v>0</v>
      </c>
      <c r="H76" s="27">
        <f t="shared" si="10"/>
        <v>0</v>
      </c>
      <c r="I76" s="27">
        <f t="shared" si="11"/>
        <v>0</v>
      </c>
      <c r="J76" s="108"/>
      <c r="L76" s="42"/>
      <c r="M76" s="42"/>
      <c r="N76" s="42"/>
      <c r="O76" s="42"/>
    </row>
    <row r="77" spans="2:15" s="1" customFormat="1" ht="39" customHeight="1" x14ac:dyDescent="0.25">
      <c r="B77" s="38" t="s">
        <v>50</v>
      </c>
      <c r="C77" s="24"/>
      <c r="D77" s="25"/>
      <c r="E77" s="26">
        <f t="shared" si="12"/>
        <v>0</v>
      </c>
      <c r="F77" s="40">
        <f t="shared" si="8"/>
        <v>0</v>
      </c>
      <c r="G77" s="27">
        <f t="shared" si="9"/>
        <v>0</v>
      </c>
      <c r="H77" s="27">
        <f t="shared" si="10"/>
        <v>0</v>
      </c>
      <c r="I77" s="27">
        <f t="shared" si="11"/>
        <v>0</v>
      </c>
      <c r="J77" s="108"/>
      <c r="L77" s="42"/>
      <c r="M77" s="42"/>
      <c r="N77" s="42"/>
      <c r="O77" s="42"/>
    </row>
    <row r="78" spans="2:15" s="1" customFormat="1" ht="15" customHeight="1" x14ac:dyDescent="0.25">
      <c r="B78" s="38" t="s">
        <v>51</v>
      </c>
      <c r="C78" s="24"/>
      <c r="D78" s="25"/>
      <c r="E78" s="26">
        <f t="shared" si="12"/>
        <v>0</v>
      </c>
      <c r="F78" s="40">
        <f t="shared" si="8"/>
        <v>0</v>
      </c>
      <c r="G78" s="27">
        <f t="shared" si="9"/>
        <v>0</v>
      </c>
      <c r="H78" s="27">
        <f t="shared" si="10"/>
        <v>0</v>
      </c>
      <c r="I78" s="27">
        <f t="shared" si="11"/>
        <v>0</v>
      </c>
      <c r="J78" s="108"/>
      <c r="L78" s="42"/>
      <c r="M78" s="42"/>
      <c r="N78" s="42"/>
      <c r="O78" s="42"/>
    </row>
    <row r="79" spans="2:15" s="1" customFormat="1" ht="35.25" customHeight="1" x14ac:dyDescent="0.25">
      <c r="B79" s="55" t="s">
        <v>103</v>
      </c>
      <c r="C79" s="24"/>
      <c r="D79" s="25"/>
      <c r="E79" s="26">
        <f t="shared" ref="E79:E82" si="13">+C79*D79</f>
        <v>0</v>
      </c>
      <c r="F79" s="40">
        <f t="shared" ref="F79:F82" si="14">E79*$F$65</f>
        <v>0</v>
      </c>
      <c r="G79" s="27">
        <f t="shared" ref="G79:G82" si="15">E79*$G$65</f>
        <v>0</v>
      </c>
      <c r="H79" s="27">
        <f t="shared" ref="H79:H82" si="16">E79*$H$65</f>
        <v>0</v>
      </c>
      <c r="I79" s="27">
        <f t="shared" ref="I79:I82" si="17">E79*$I$65</f>
        <v>0</v>
      </c>
      <c r="J79" s="108"/>
      <c r="L79" s="42"/>
      <c r="M79" s="42"/>
      <c r="N79" s="42"/>
      <c r="O79" s="42"/>
    </row>
    <row r="80" spans="2:15" s="1" customFormat="1" ht="35.25" customHeight="1" x14ac:dyDescent="0.25">
      <c r="B80" s="55" t="s">
        <v>104</v>
      </c>
      <c r="C80" s="24"/>
      <c r="D80" s="25"/>
      <c r="E80" s="26">
        <f>+C80*D80</f>
        <v>0</v>
      </c>
      <c r="F80" s="40">
        <f t="shared" si="14"/>
        <v>0</v>
      </c>
      <c r="G80" s="27">
        <f t="shared" si="15"/>
        <v>0</v>
      </c>
      <c r="H80" s="27">
        <f t="shared" si="16"/>
        <v>0</v>
      </c>
      <c r="I80" s="27">
        <f t="shared" si="17"/>
        <v>0</v>
      </c>
      <c r="J80" s="108"/>
      <c r="L80" s="42"/>
      <c r="M80" s="42"/>
      <c r="N80" s="42"/>
      <c r="O80" s="42"/>
    </row>
    <row r="81" spans="2:15" s="1" customFormat="1" ht="35.25" customHeight="1" x14ac:dyDescent="0.25">
      <c r="B81" s="55" t="s">
        <v>105</v>
      </c>
      <c r="C81" s="24"/>
      <c r="D81" s="25"/>
      <c r="E81" s="26">
        <f>+C81*D81</f>
        <v>0</v>
      </c>
      <c r="F81" s="40">
        <f t="shared" si="14"/>
        <v>0</v>
      </c>
      <c r="G81" s="27">
        <f t="shared" si="15"/>
        <v>0</v>
      </c>
      <c r="H81" s="27">
        <f t="shared" si="16"/>
        <v>0</v>
      </c>
      <c r="I81" s="27">
        <f t="shared" si="17"/>
        <v>0</v>
      </c>
      <c r="J81" s="108"/>
      <c r="L81" s="42"/>
      <c r="M81" s="42"/>
      <c r="N81" s="42"/>
      <c r="O81" s="42"/>
    </row>
    <row r="82" spans="2:15" s="1" customFormat="1" ht="35.25" customHeight="1" x14ac:dyDescent="0.25">
      <c r="B82" s="55" t="s">
        <v>106</v>
      </c>
      <c r="C82" s="24"/>
      <c r="D82" s="25"/>
      <c r="E82" s="26">
        <f t="shared" si="13"/>
        <v>0</v>
      </c>
      <c r="F82" s="40">
        <f t="shared" si="14"/>
        <v>0</v>
      </c>
      <c r="G82" s="27">
        <f t="shared" si="15"/>
        <v>0</v>
      </c>
      <c r="H82" s="27">
        <f t="shared" si="16"/>
        <v>0</v>
      </c>
      <c r="I82" s="27">
        <f t="shared" si="17"/>
        <v>0</v>
      </c>
      <c r="J82" s="108"/>
      <c r="L82" s="42"/>
      <c r="M82" s="42"/>
      <c r="N82" s="42"/>
      <c r="O82" s="42"/>
    </row>
    <row r="83" spans="2:15" s="29" customFormat="1" ht="15.75" customHeight="1" thickBot="1" x14ac:dyDescent="0.3">
      <c r="B83" s="112" t="s">
        <v>0</v>
      </c>
      <c r="C83" s="113"/>
      <c r="D83" s="114"/>
      <c r="E83" s="41">
        <f>SUM(E66:E82)</f>
        <v>0</v>
      </c>
      <c r="F83" s="41">
        <f>SUM(F66:F82)</f>
        <v>0</v>
      </c>
      <c r="G83" s="41">
        <f>SUM(G66:G82)</f>
        <v>0</v>
      </c>
      <c r="H83" s="28">
        <f>SUM(H66:H82)</f>
        <v>0</v>
      </c>
      <c r="I83" s="28">
        <f>SUM(I66:I82)</f>
        <v>0</v>
      </c>
      <c r="J83" s="108"/>
      <c r="L83" s="47"/>
      <c r="M83" s="47"/>
      <c r="N83" s="47"/>
      <c r="O83" s="47"/>
    </row>
    <row r="84" spans="2:15" s="1" customFormat="1" ht="15.75" customHeight="1" thickBot="1" x14ac:dyDescent="0.3">
      <c r="B84" s="104" t="s">
        <v>34</v>
      </c>
      <c r="C84" s="105"/>
      <c r="D84" s="105"/>
      <c r="E84" s="106"/>
      <c r="F84" s="30">
        <f>$J$61+F83</f>
        <v>0</v>
      </c>
      <c r="G84" s="30">
        <f>$J$61+G83</f>
        <v>0</v>
      </c>
      <c r="H84" s="30">
        <f>$J$61+H83</f>
        <v>0</v>
      </c>
      <c r="I84" s="30">
        <f>$J$61+I83</f>
        <v>0</v>
      </c>
      <c r="J84" s="108"/>
      <c r="L84" s="42"/>
      <c r="M84" s="42"/>
      <c r="N84" s="42"/>
      <c r="O84" s="42"/>
    </row>
    <row r="85" spans="2:15" s="1" customFormat="1" ht="15.75" thickBot="1" x14ac:dyDescent="0.3">
      <c r="B85" s="21"/>
      <c r="C85" s="21"/>
      <c r="D85" s="21"/>
      <c r="E85" s="21"/>
      <c r="F85" s="21"/>
      <c r="G85" s="21"/>
      <c r="H85" s="21"/>
      <c r="I85" s="21"/>
      <c r="J85" s="31"/>
      <c r="L85" s="42"/>
      <c r="M85" s="42"/>
      <c r="N85" s="42"/>
      <c r="O85" s="42"/>
    </row>
    <row r="86" spans="2:15" s="1" customFormat="1" ht="15" x14ac:dyDescent="0.25">
      <c r="B86" s="109" t="s">
        <v>35</v>
      </c>
      <c r="C86" s="110"/>
      <c r="D86" s="110"/>
      <c r="E86" s="111"/>
      <c r="F86" s="32" t="e">
        <f>F84/F65</f>
        <v>#DIV/0!</v>
      </c>
      <c r="G86" s="32" t="e">
        <f t="shared" ref="G86:I86" si="18">G84/G65</f>
        <v>#DIV/0!</v>
      </c>
      <c r="H86" s="32" t="e">
        <f t="shared" si="18"/>
        <v>#DIV/0!</v>
      </c>
      <c r="I86" s="32" t="e">
        <f t="shared" si="18"/>
        <v>#DIV/0!</v>
      </c>
      <c r="J86" s="101" t="s">
        <v>39</v>
      </c>
      <c r="L86" s="42"/>
      <c r="M86" s="42"/>
      <c r="N86" s="42"/>
      <c r="O86" s="42"/>
    </row>
    <row r="87" spans="2:15" s="1" customFormat="1" ht="72" customHeight="1" x14ac:dyDescent="0.25">
      <c r="B87" s="143" t="s">
        <v>108</v>
      </c>
      <c r="C87" s="144"/>
      <c r="D87" s="144"/>
      <c r="E87" s="145">
        <v>0.05</v>
      </c>
      <c r="F87" s="142" t="e">
        <f>+F86*$E$87</f>
        <v>#DIV/0!</v>
      </c>
      <c r="G87" s="142" t="e">
        <f t="shared" ref="G87:I87" si="19">+G86*$E$87</f>
        <v>#DIV/0!</v>
      </c>
      <c r="H87" s="142" t="e">
        <f t="shared" si="19"/>
        <v>#DIV/0!</v>
      </c>
      <c r="I87" s="142" t="e">
        <f t="shared" si="19"/>
        <v>#DIV/0!</v>
      </c>
      <c r="J87" s="102"/>
      <c r="L87" s="42"/>
      <c r="M87" s="42"/>
      <c r="N87" s="42"/>
      <c r="O87" s="42"/>
    </row>
    <row r="88" spans="2:15" s="1" customFormat="1" ht="15.75" thickBot="1" x14ac:dyDescent="0.3">
      <c r="B88" s="119" t="s">
        <v>54</v>
      </c>
      <c r="C88" s="120"/>
      <c r="D88" s="120"/>
      <c r="E88" s="121"/>
      <c r="F88" s="33" t="e">
        <f>SUM(F86:F87)</f>
        <v>#DIV/0!</v>
      </c>
      <c r="G88" s="33" t="e">
        <f>SUM(G86:G87)</f>
        <v>#DIV/0!</v>
      </c>
      <c r="H88" s="33" t="e">
        <f>SUM(H86:H87)</f>
        <v>#DIV/0!</v>
      </c>
      <c r="I88" s="33" t="e">
        <f>SUM(I86:I87)</f>
        <v>#DIV/0!</v>
      </c>
      <c r="J88" s="103"/>
      <c r="L88" s="48"/>
      <c r="M88" s="42"/>
      <c r="N88" s="42"/>
      <c r="O88" s="42"/>
    </row>
    <row r="89" spans="2:15" s="1" customFormat="1" ht="15" thickBot="1" x14ac:dyDescent="0.3">
      <c r="L89" s="48"/>
      <c r="M89" s="42"/>
      <c r="N89" s="42"/>
      <c r="O89" s="42"/>
    </row>
    <row r="90" spans="2:15" s="1" customFormat="1" ht="15" x14ac:dyDescent="0.25">
      <c r="C90" s="56" t="s">
        <v>36</v>
      </c>
      <c r="D90" s="57"/>
      <c r="E90" s="58"/>
      <c r="F90" s="141" t="e">
        <f>(J23/F65)-F88</f>
        <v>#DIV/0!</v>
      </c>
      <c r="G90" s="141" t="e">
        <f t="shared" ref="G90:I90" si="20">(K23/G65)-G88</f>
        <v>#DIV/0!</v>
      </c>
      <c r="H90" s="141" t="e">
        <f t="shared" si="20"/>
        <v>#DIV/0!</v>
      </c>
      <c r="I90" s="141" t="e">
        <f t="shared" si="20"/>
        <v>#DIV/0!</v>
      </c>
      <c r="J90" s="34"/>
      <c r="L90" s="48"/>
      <c r="M90" s="42"/>
      <c r="N90" s="42"/>
      <c r="O90" s="42"/>
    </row>
    <row r="91" spans="2:15" s="1" customFormat="1" ht="15.75" thickBot="1" x14ac:dyDescent="0.3">
      <c r="C91" s="59" t="s">
        <v>23</v>
      </c>
      <c r="D91" s="60"/>
      <c r="E91" s="61"/>
      <c r="F91" s="35" t="e">
        <f>F90*F65</f>
        <v>#DIV/0!</v>
      </c>
      <c r="G91" s="35" t="e">
        <f t="shared" ref="G91:I91" si="21">G90*G65</f>
        <v>#DIV/0!</v>
      </c>
      <c r="H91" s="35" t="e">
        <f t="shared" si="21"/>
        <v>#DIV/0!</v>
      </c>
      <c r="I91" s="35" t="e">
        <f t="shared" si="21"/>
        <v>#DIV/0!</v>
      </c>
      <c r="J91" s="36"/>
      <c r="L91" s="48"/>
      <c r="M91" s="42"/>
      <c r="N91" s="42"/>
      <c r="O91" s="42"/>
    </row>
    <row r="92" spans="2:15" s="1" customFormat="1" ht="14.25" x14ac:dyDescent="0.25">
      <c r="L92" s="42"/>
      <c r="M92" s="42"/>
      <c r="N92" s="42"/>
      <c r="O92" s="42"/>
    </row>
    <row r="93" spans="2:15" s="1" customFormat="1" ht="14.25" x14ac:dyDescent="0.25">
      <c r="L93" s="42"/>
      <c r="M93" s="42"/>
      <c r="N93" s="42"/>
      <c r="O93" s="42"/>
    </row>
  </sheetData>
  <mergeCells count="89">
    <mergeCell ref="B87:D87"/>
    <mergeCell ref="B54:E54"/>
    <mergeCell ref="B55:E55"/>
    <mergeCell ref="B52:E52"/>
    <mergeCell ref="F64:J64"/>
    <mergeCell ref="B56:E56"/>
    <mergeCell ref="B57:E57"/>
    <mergeCell ref="B58:E58"/>
    <mergeCell ref="B59:E59"/>
    <mergeCell ref="B60:E60"/>
    <mergeCell ref="B47:E47"/>
    <mergeCell ref="B48:E48"/>
    <mergeCell ref="B49:E49"/>
    <mergeCell ref="B51:E51"/>
    <mergeCell ref="B53:E53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J86:J88"/>
    <mergeCell ref="B84:E84"/>
    <mergeCell ref="J65:J84"/>
    <mergeCell ref="B86:E86"/>
    <mergeCell ref="B83:D83"/>
    <mergeCell ref="B64:B65"/>
    <mergeCell ref="C64:C65"/>
    <mergeCell ref="D64:D65"/>
    <mergeCell ref="E64:E65"/>
    <mergeCell ref="B88:E88"/>
    <mergeCell ref="B45:E45"/>
    <mergeCell ref="B46:E46"/>
    <mergeCell ref="B1:B4"/>
    <mergeCell ref="C1:H2"/>
    <mergeCell ref="I1:J1"/>
    <mergeCell ref="C3:H3"/>
    <mergeCell ref="I3:J3"/>
    <mergeCell ref="C4:H4"/>
    <mergeCell ref="I4:J4"/>
    <mergeCell ref="B12:C12"/>
    <mergeCell ref="B5:J5"/>
    <mergeCell ref="C6:H6"/>
    <mergeCell ref="B7:J7"/>
    <mergeCell ref="B8:C8"/>
    <mergeCell ref="B9:C9"/>
    <mergeCell ref="B10:C10"/>
    <mergeCell ref="B11:C11"/>
    <mergeCell ref="D8:E8"/>
    <mergeCell ref="D9:E9"/>
    <mergeCell ref="D10:E10"/>
    <mergeCell ref="D11:E11"/>
    <mergeCell ref="D12:E12"/>
    <mergeCell ref="B13:C13"/>
    <mergeCell ref="D13:E13"/>
    <mergeCell ref="D14:E14"/>
    <mergeCell ref="D15:E15"/>
    <mergeCell ref="D16:E16"/>
    <mergeCell ref="B14:C14"/>
    <mergeCell ref="B15:C15"/>
    <mergeCell ref="B16:C16"/>
    <mergeCell ref="C90:E90"/>
    <mergeCell ref="C91:E91"/>
    <mergeCell ref="B17:C17"/>
    <mergeCell ref="B18:C18"/>
    <mergeCell ref="D17:E17"/>
    <mergeCell ref="D18:E18"/>
    <mergeCell ref="B20:J20"/>
    <mergeCell ref="B19:E19"/>
    <mergeCell ref="B21:I21"/>
    <mergeCell ref="B26:J26"/>
    <mergeCell ref="B63:J63"/>
    <mergeCell ref="B61:I61"/>
    <mergeCell ref="B22:I22"/>
    <mergeCell ref="B23:I23"/>
    <mergeCell ref="B25:J25"/>
    <mergeCell ref="B50:E50"/>
  </mergeCells>
  <dataValidations disablePrompts="1" count="2">
    <dataValidation type="list" allowBlank="1" showInputMessage="1" showErrorMessage="1" sqref="B9:C19" xr:uid="{00000000-0002-0000-0000-000000000000}">
      <formula1>$O$10:$O$20</formula1>
    </dataValidation>
    <dataValidation type="list" allowBlank="1" showInputMessage="1" showErrorMessage="1" sqref="F28:F60" xr:uid="{00000000-0002-0000-0000-000001000000}">
      <formula1>$L$28:$L$29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scale="56" orientation="landscape" r:id="rId1"/>
  <headerFooter>
    <oddFooter>&amp;R&amp;"Arial,Cursiva"&amp;8*Al imprimir este documento se convierte en copia no controlada del SIG y su uso es responsabilidad directa del usuario</oddFooter>
  </headerFooter>
  <rowBreaks count="1" manualBreakCount="1">
    <brk id="46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eventos </vt:lpstr>
      <vt:lpstr>'Presupuesto eventos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</dc:creator>
  <cp:lastModifiedBy>User</cp:lastModifiedBy>
  <cp:lastPrinted>2022-11-23T22:55:39Z</cp:lastPrinted>
  <dcterms:created xsi:type="dcterms:W3CDTF">2013-04-08T15:32:39Z</dcterms:created>
  <dcterms:modified xsi:type="dcterms:W3CDTF">2023-08-12T16:23:19Z</dcterms:modified>
</cp:coreProperties>
</file>