
<file path=[Content_Types].xml><?xml version="1.0" encoding="utf-8"?>
<Types xmlns="http://schemas.openxmlformats.org/package/2006/content-types">
  <Override PartName="/xl/charts/style29.xml" ContentType="application/vnd.ms-office.chartstyl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style6.xml" ContentType="application/vnd.ms-office.chartstyle+xml"/>
  <Override PartName="/xl/charts/colors28.xml" ContentType="application/vnd.ms-office.chartcolorstyle+xml"/>
  <Override PartName="/xl/charts/colors17.xml" ContentType="application/vnd.ms-office.chartcolorstyle+xml"/>
  <Override PartName="/xl/charts/style18.xml" ContentType="application/vnd.ms-office.chartstyle+xml"/>
  <Override PartName="/xl/worksheets/sheet7.xml" ContentType="application/vnd.openxmlformats-officedocument.spreadsheetml.worksheet+xml"/>
  <Override PartName="/xl/charts/colors24.xml" ContentType="application/vnd.ms-office.chartcolorstyle+xml"/>
  <Override PartName="/xl/charts/style25.xml" ContentType="application/vnd.ms-office.chartstyle+xml"/>
  <Default Extension="xml" ContentType="application/xml"/>
  <Override PartName="/xl/drawings/drawing2.xml" ContentType="application/vnd.openxmlformats-officedocument.drawing+xml"/>
  <Override PartName="/xl/charts/style2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charts/colors9.xml" ContentType="application/vnd.ms-office.chartcolorstyle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threadedComments/threadedComment1.xml" ContentType="application/vnd.ms-excel.threadedcomments+xml"/>
  <Override PartName="/xl/charts/style12.xml" ContentType="application/vnd.ms-office.chartstyle+xml"/>
  <Override PartName="/xl/charts/colors11.xml" ContentType="application/vnd.ms-office.chartcolorstyle+xml"/>
  <Override PartName="/xl/charts/colors20.xml" ContentType="application/vnd.ms-office.chartcolorstyle+xml"/>
  <Override PartName="/xl/charts/style21.xml" ContentType="application/vnd.ms-office.chartstyle+xml"/>
  <Override PartName="/xl/charts/style30.xml" ContentType="application/vnd.ms-office.chart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olors5.xml" ContentType="application/vnd.ms-office.chartcolorstyle+xml"/>
  <Override PartName="/xl/charts/style10.xml" ContentType="application/vnd.ms-office.chartstyle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olors3.xml" ContentType="application/vnd.ms-office.chartcolorstyle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olors1.xml" ContentType="application/vnd.ms-office.chartcolorstyle+xml"/>
  <Default Extension="png" ContentType="image/png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olors29.xml" ContentType="application/vnd.ms-office.chartcolorstyle+xml"/>
  <Override PartName="/xl/charts/style9.xml" ContentType="application/vnd.ms-office.chartstyl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style19.xml" ContentType="application/vnd.ms-office.chartstyle+xml"/>
  <Override PartName="/xl/charts/style28.xml" ContentType="application/vnd.ms-office.chartstyle+xml"/>
  <Override PartName="/xl/charts/colors18.xml" ContentType="application/vnd.ms-office.chartcolorstyle+xml"/>
  <Override PartName="/xl/charts/colors27.xml" ContentType="application/vnd.ms-office.chartcolorstyle+xml"/>
  <Override PartName="/xl/charts/style7.xml" ContentType="application/vnd.ms-office.chartstyle+xml"/>
  <Override PartName="/xl/worksheets/sheet6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style5.xml" ContentType="application/vnd.ms-office.chartstyle+xml"/>
  <Override PartName="/xl/charts/style17.xml" ContentType="application/vnd.ms-office.chartstyle+xml"/>
  <Override PartName="/xl/charts/style26.xml" ContentType="application/vnd.ms-office.chartstyle+xml"/>
  <Override PartName="/xl/charts/colors16.xml" ContentType="application/vnd.ms-office.chartcolorstyle+xml"/>
  <Override PartName="/xl/charts/colors25.xml" ContentType="application/vnd.ms-office.chartcolorsty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olors8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style24.xml" ContentType="application/vnd.ms-office.chartstyle+xml"/>
  <Override PartName="/xl/charts/colors23.xml" ContentType="application/vnd.ms-office.chartcolor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olors6.xml" ContentType="application/vnd.ms-office.chartcolorstyle+xml"/>
  <Override PartName="/xl/charts/colors12.xml" ContentType="application/vnd.ms-office.chartcolorstyle+xml"/>
  <Override PartName="/xl/charts/style13.xml" ContentType="application/vnd.ms-office.chartstyle+xml"/>
  <Override PartName="/xl/charts/style22.xml" ContentType="application/vnd.ms-office.chartstyle+xml"/>
  <Override PartName="/xl/charts/colors21.xml" ContentType="application/vnd.ms-office.chartcolorstyle+xml"/>
  <Override PartName="/xl/charts/colors30.xml" ContentType="application/vnd.ms-office.chartcolorstyle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10.xml" ContentType="application/vnd.ms-office.chartcolorstyle+xml"/>
  <Override PartName="/xl/charts/style11.xml" ContentType="application/vnd.ms-office.chartstyle+xml"/>
  <Override PartName="/xl/charts/style20.xml" ContentType="application/vnd.ms-office.chartstyle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persons/person.xml" ContentType="application/vnd.ms-excel.person+xml"/>
  <Override PartName="/xl/charts/colors2.xml" ContentType="application/vnd.ms-office.chartcolorstyle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/style8.xml" ContentType="application/vnd.ms-office.chartstyle+xml"/>
  <Override PartName="/xl/charts/colors19.xml" ContentType="application/vnd.ms-office.chartcolorstyle+xml"/>
  <Override PartName="/xl/theme/theme1.xml" ContentType="application/vnd.openxmlformats-officedocument.theme+xml"/>
  <Override PartName="/xl/charts/style27.xml" ContentType="application/vnd.ms-office.chartstyle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Override PartName="/xl/charts/colors26.xml" ContentType="application/vnd.ms-office.chartcolorstyle+xml"/>
  <Override PartName="/xl/charts/colors15.xml" ContentType="application/vnd.ms-office.chartcolorstyle+xml"/>
  <Override PartName="/xl/charts/style16.xml" ContentType="application/vnd.ms-office.chartstyle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olors22.xml" ContentType="application/vnd.ms-office.chartcolorstyle+xml"/>
  <Override PartName="/xl/charts/style2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activeTab="2"/>
  </bookViews>
  <sheets>
    <sheet name="PORTADA" sheetId="2" r:id="rId1"/>
    <sheet name="OBJETIVOS DEL SG-SST" sheetId="12" r:id="rId2"/>
    <sheet name="ESTRUCTURA PROCESO RESULTADO" sheetId="1" r:id="rId3"/>
    <sheet name="PVE DME" sheetId="3" r:id="rId4"/>
    <sheet name="INSPECCIONES" sheetId="5" r:id="rId5"/>
    <sheet name="0312" sheetId="9" r:id="rId6"/>
    <sheet name="CAPACITACION" sheetId="10" r:id="rId7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9" i="1"/>
  <c r="J173"/>
  <c r="G93" l="1"/>
  <c r="I91"/>
  <c r="B91"/>
  <c r="B49" i="9" l="1"/>
  <c r="I211" i="1" l="1"/>
  <c r="K209"/>
  <c r="B210"/>
  <c r="B209"/>
  <c r="G211"/>
  <c r="V205"/>
  <c r="B206"/>
  <c r="B205"/>
  <c r="J116"/>
  <c r="I111"/>
  <c r="B111"/>
  <c r="I108"/>
  <c r="B108"/>
  <c r="I105"/>
  <c r="B105"/>
  <c r="I102"/>
  <c r="B102"/>
  <c r="I99" l="1"/>
  <c r="B99"/>
  <c r="I80"/>
  <c r="B80"/>
  <c r="V29" i="10" l="1"/>
  <c r="B30"/>
  <c r="B29"/>
  <c r="U31"/>
  <c r="T31"/>
  <c r="S31"/>
  <c r="R31"/>
  <c r="Q31"/>
  <c r="P31"/>
  <c r="O31"/>
  <c r="N31"/>
  <c r="M31"/>
  <c r="L31"/>
  <c r="K31"/>
  <c r="J31"/>
  <c r="V23"/>
  <c r="B24"/>
  <c r="B23"/>
  <c r="U25"/>
  <c r="T25"/>
  <c r="S25"/>
  <c r="R25"/>
  <c r="Q25"/>
  <c r="P25"/>
  <c r="O25"/>
  <c r="N25"/>
  <c r="M25"/>
  <c r="K25"/>
  <c r="J25"/>
  <c r="B18"/>
  <c r="B17"/>
  <c r="U19"/>
  <c r="T19"/>
  <c r="S19"/>
  <c r="R19"/>
  <c r="Q19"/>
  <c r="P19"/>
  <c r="O19"/>
  <c r="J19"/>
  <c r="B50" i="9"/>
  <c r="U51"/>
  <c r="T51"/>
  <c r="S51"/>
  <c r="R51"/>
  <c r="Q51"/>
  <c r="P51"/>
  <c r="O51"/>
  <c r="N51"/>
  <c r="M51"/>
  <c r="L51"/>
  <c r="K51"/>
  <c r="J51"/>
  <c r="B45"/>
  <c r="B44"/>
  <c r="G46"/>
  <c r="G43"/>
  <c r="G41"/>
  <c r="B40"/>
  <c r="B39"/>
  <c r="G38"/>
  <c r="B34"/>
  <c r="B33"/>
  <c r="U35"/>
  <c r="T35"/>
  <c r="S35"/>
  <c r="R35"/>
  <c r="Q35"/>
  <c r="P35"/>
  <c r="O35"/>
  <c r="N35"/>
  <c r="M35"/>
  <c r="L35"/>
  <c r="K35"/>
  <c r="J35"/>
  <c r="B29"/>
  <c r="B28"/>
  <c r="U30"/>
  <c r="T30"/>
  <c r="S30"/>
  <c r="R30"/>
  <c r="Q30"/>
  <c r="P30"/>
  <c r="O30"/>
  <c r="N30"/>
  <c r="M30"/>
  <c r="L30"/>
  <c r="K30"/>
  <c r="J30"/>
  <c r="B24"/>
  <c r="B23"/>
  <c r="U25"/>
  <c r="T25"/>
  <c r="S25"/>
  <c r="R25"/>
  <c r="Q25"/>
  <c r="P25"/>
  <c r="O25"/>
  <c r="N25"/>
  <c r="M25"/>
  <c r="L25"/>
  <c r="K25"/>
  <c r="J25"/>
  <c r="V38" i="5"/>
  <c r="B39"/>
  <c r="B38"/>
  <c r="U40"/>
  <c r="T40"/>
  <c r="S40"/>
  <c r="R40"/>
  <c r="Q40"/>
  <c r="P40"/>
  <c r="O40"/>
  <c r="N40"/>
  <c r="M40"/>
  <c r="L40"/>
  <c r="K40"/>
  <c r="J40"/>
  <c r="J41" s="1"/>
  <c r="V32"/>
  <c r="B33"/>
  <c r="B32"/>
  <c r="U34"/>
  <c r="T34"/>
  <c r="S34"/>
  <c r="R34"/>
  <c r="Q34"/>
  <c r="P34"/>
  <c r="O34"/>
  <c r="N34"/>
  <c r="M34"/>
  <c r="L34"/>
  <c r="K34"/>
  <c r="J34"/>
  <c r="J35" s="1"/>
  <c r="V26"/>
  <c r="B27"/>
  <c r="B26"/>
  <c r="U28"/>
  <c r="T28"/>
  <c r="S28"/>
  <c r="R28"/>
  <c r="Q28"/>
  <c r="P28"/>
  <c r="O28"/>
  <c r="N28"/>
  <c r="M28"/>
  <c r="L28"/>
  <c r="K28"/>
  <c r="J28"/>
  <c r="J29" s="1"/>
  <c r="V20"/>
  <c r="B21"/>
  <c r="B20"/>
  <c r="U22"/>
  <c r="T22"/>
  <c r="S22"/>
  <c r="R22"/>
  <c r="Q22"/>
  <c r="P22"/>
  <c r="O22"/>
  <c r="N22"/>
  <c r="M22"/>
  <c r="L22"/>
  <c r="K22"/>
  <c r="J22"/>
  <c r="J23" s="1"/>
  <c r="V39" i="3"/>
  <c r="B40"/>
  <c r="B39"/>
  <c r="U41"/>
  <c r="T41"/>
  <c r="S41"/>
  <c r="R41"/>
  <c r="Q41"/>
  <c r="P41"/>
  <c r="O41"/>
  <c r="N41"/>
  <c r="M41"/>
  <c r="L41"/>
  <c r="K41"/>
  <c r="J41"/>
  <c r="J42" s="1"/>
  <c r="W35"/>
  <c r="W31"/>
  <c r="V21"/>
  <c r="J33"/>
  <c r="K33"/>
  <c r="K37"/>
  <c r="J37"/>
  <c r="B36"/>
  <c r="B35"/>
  <c r="B32"/>
  <c r="B31"/>
  <c r="W27"/>
  <c r="K29"/>
  <c r="J29"/>
  <c r="J26"/>
  <c r="J30" s="1"/>
  <c r="J34" s="1"/>
  <c r="B28"/>
  <c r="B27"/>
  <c r="B22"/>
  <c r="B21"/>
  <c r="U23"/>
  <c r="T23"/>
  <c r="S23"/>
  <c r="R23"/>
  <c r="Q23"/>
  <c r="P23"/>
  <c r="O23"/>
  <c r="N23"/>
  <c r="M23"/>
  <c r="L23"/>
  <c r="K23"/>
  <c r="J23"/>
  <c r="J24" s="1"/>
  <c r="J32" i="10" l="1"/>
  <c r="J26"/>
  <c r="J20"/>
  <c r="J52" i="9"/>
  <c r="J27" i="3"/>
  <c r="J35"/>
  <c r="J31"/>
  <c r="J36" i="9"/>
  <c r="I214" i="1" l="1"/>
  <c r="B215"/>
  <c r="B214"/>
  <c r="G216"/>
  <c r="I200"/>
  <c r="B201"/>
  <c r="B200"/>
  <c r="I195"/>
  <c r="G202"/>
  <c r="B196"/>
  <c r="B195"/>
  <c r="G197"/>
  <c r="V189"/>
  <c r="B190"/>
  <c r="B189"/>
  <c r="U191"/>
  <c r="T191"/>
  <c r="S191"/>
  <c r="R191"/>
  <c r="Q191"/>
  <c r="P191"/>
  <c r="O191"/>
  <c r="N191"/>
  <c r="M191"/>
  <c r="L191"/>
  <c r="K191"/>
  <c r="J191"/>
  <c r="V183"/>
  <c r="B184"/>
  <c r="B183"/>
  <c r="U185"/>
  <c r="T185"/>
  <c r="S185"/>
  <c r="R185"/>
  <c r="Q185"/>
  <c r="P185"/>
  <c r="O185"/>
  <c r="N185"/>
  <c r="M185"/>
  <c r="L185"/>
  <c r="K185"/>
  <c r="J185"/>
  <c r="V177"/>
  <c r="B178"/>
  <c r="B177"/>
  <c r="U179"/>
  <c r="T179"/>
  <c r="S179"/>
  <c r="R179"/>
  <c r="Q179"/>
  <c r="P179"/>
  <c r="O179"/>
  <c r="N179"/>
  <c r="M179"/>
  <c r="L179"/>
  <c r="K179"/>
  <c r="V171"/>
  <c r="B172"/>
  <c r="B171"/>
  <c r="U173"/>
  <c r="T173"/>
  <c r="S173"/>
  <c r="R173"/>
  <c r="Q173"/>
  <c r="P173"/>
  <c r="O173"/>
  <c r="N173"/>
  <c r="M173"/>
  <c r="L173"/>
  <c r="K173"/>
  <c r="W166"/>
  <c r="W162"/>
  <c r="B167"/>
  <c r="B166"/>
  <c r="J166"/>
  <c r="B163"/>
  <c r="B162"/>
  <c r="J162"/>
  <c r="J158"/>
  <c r="U158"/>
  <c r="T158"/>
  <c r="S158"/>
  <c r="R158"/>
  <c r="Q158"/>
  <c r="P158"/>
  <c r="O158"/>
  <c r="N158"/>
  <c r="M158"/>
  <c r="L158"/>
  <c r="K158"/>
  <c r="V156"/>
  <c r="B157"/>
  <c r="B156"/>
  <c r="B153"/>
  <c r="B152"/>
  <c r="J148"/>
  <c r="J144"/>
  <c r="J140"/>
  <c r="B149"/>
  <c r="B148"/>
  <c r="B145"/>
  <c r="B144"/>
  <c r="B141"/>
  <c r="B140"/>
  <c r="K125"/>
  <c r="K130"/>
  <c r="K135"/>
  <c r="B136"/>
  <c r="B135"/>
  <c r="I137"/>
  <c r="B131"/>
  <c r="B130"/>
  <c r="I132"/>
  <c r="G132"/>
  <c r="B126"/>
  <c r="B125"/>
  <c r="I127"/>
  <c r="G127"/>
  <c r="K120"/>
  <c r="B121"/>
  <c r="B120"/>
  <c r="I122"/>
  <c r="G122"/>
  <c r="V114"/>
  <c r="K116"/>
  <c r="L116"/>
  <c r="M116"/>
  <c r="N116"/>
  <c r="O116"/>
  <c r="P116"/>
  <c r="Q116"/>
  <c r="R116"/>
  <c r="S116"/>
  <c r="T116"/>
  <c r="U116"/>
  <c r="J117"/>
  <c r="B115"/>
  <c r="B114"/>
  <c r="I96"/>
  <c r="B96"/>
  <c r="B92"/>
  <c r="B88"/>
  <c r="I88"/>
  <c r="G85"/>
  <c r="I83"/>
  <c r="B84"/>
  <c r="B83"/>
  <c r="B82"/>
  <c r="B90" s="1"/>
  <c r="I77"/>
  <c r="I74"/>
  <c r="B72"/>
  <c r="B77"/>
  <c r="B74"/>
  <c r="J159" l="1"/>
  <c r="J174"/>
  <c r="J186"/>
  <c r="J152"/>
  <c r="J180"/>
  <c r="J192"/>
  <c r="J143"/>
  <c r="J147"/>
  <c r="J151" s="1"/>
  <c r="J161" s="1"/>
  <c r="J139"/>
  <c r="G90"/>
  <c r="G82"/>
  <c r="J165" l="1"/>
  <c r="G194"/>
  <c r="G199" s="1"/>
  <c r="G213" s="1"/>
</calcChain>
</file>

<file path=xl/sharedStrings.xml><?xml version="1.0" encoding="utf-8"?>
<sst xmlns="http://schemas.openxmlformats.org/spreadsheetml/2006/main" count="1379" uniqueCount="424">
  <si>
    <t>TIPO</t>
  </si>
  <si>
    <t>NOMBRE</t>
  </si>
  <si>
    <t>DEFINICION</t>
  </si>
  <si>
    <t>FORMULA</t>
  </si>
  <si>
    <t xml:space="preserve">FUENTE DE  INFORMACIÓN </t>
  </si>
  <si>
    <t>RESPONSABLE</t>
  </si>
  <si>
    <t xml:space="preserve">FRECUENCIA DE MEDICIÓN </t>
  </si>
  <si>
    <t xml:space="preserve">UNIDAD </t>
  </si>
  <si>
    <t>INTERPRETACION</t>
  </si>
  <si>
    <t>META</t>
  </si>
  <si>
    <t>ESTRUCTURA</t>
  </si>
  <si>
    <t>Política de SST</t>
  </si>
  <si>
    <t>PL-SST 001</t>
  </si>
  <si>
    <t>Responsable de SST</t>
  </si>
  <si>
    <t xml:space="preserve">Anual </t>
  </si>
  <si>
    <t>Cumplimiento</t>
  </si>
  <si>
    <t>El documento de la Política de SST se firmada, divulgada y fechada.</t>
  </si>
  <si>
    <t>SI</t>
  </si>
  <si>
    <t>Objetivos y metas</t>
  </si>
  <si>
    <t>SST</t>
  </si>
  <si>
    <t>Plan de trabajo anual</t>
  </si>
  <si>
    <t>Número</t>
  </si>
  <si>
    <t>Responsabilidades</t>
  </si>
  <si>
    <t>Asignación de responsabilidades</t>
  </si>
  <si>
    <t>Identificación de peligros y riesgos</t>
  </si>
  <si>
    <t>Método definido para la identificación de peligros</t>
  </si>
  <si>
    <t>Método definido para la identificación de peligros.</t>
  </si>
  <si>
    <t>Funcionamiento del Copasst</t>
  </si>
  <si>
    <t>Copasst o Vigiasst</t>
  </si>
  <si>
    <t>Recursos</t>
  </si>
  <si>
    <t>Asignación de Recursos Humanos</t>
  </si>
  <si>
    <t>Recursos financieros, tecnicos y humanos definidos para el periodo</t>
  </si>
  <si>
    <t>Dirección
Administración
COPASST
Responsable de  SST</t>
  </si>
  <si>
    <t>Los recursos se encuentran definidos y aprobados por el empleador</t>
  </si>
  <si>
    <t>Plan de emergencias</t>
  </si>
  <si>
    <t>Responsable de SST
Comité de emergencias</t>
  </si>
  <si>
    <t>Capacitación en SST</t>
  </si>
  <si>
    <t>Porcentaje</t>
  </si>
  <si>
    <t>PROCESO</t>
  </si>
  <si>
    <t>Autoevaluación</t>
  </si>
  <si>
    <t>Evaluación inicial del SG-SST</t>
  </si>
  <si>
    <t>SUMATORIA DE PORCENTAJE POR CADA UNO DE LOS ITEMS EVALUADOS</t>
  </si>
  <si>
    <t>EVALUACIÓN INICIAL DEL SGSST</t>
  </si>
  <si>
    <t>Responsable de SST
Copasst 
Otras áreas</t>
  </si>
  <si>
    <t>Semestral</t>
  </si>
  <si>
    <t xml:space="preserve"> XX% de cumplimiento del SG SST</t>
  </si>
  <si>
    <t>Ejecución del plan de trabajo</t>
  </si>
  <si>
    <t>Ejecución del plan de trabajo en el SGSST</t>
  </si>
  <si>
    <t>PLANA ANUAL  DE TRABAJO EN SST</t>
  </si>
  <si>
    <t>Mensual</t>
  </si>
  <si>
    <t xml:space="preserve"> XX% de actividades cumplidas del plan de trabajo</t>
  </si>
  <si>
    <t>SEMESTRAL</t>
  </si>
  <si>
    <t>Plan de accidentalidad</t>
  </si>
  <si>
    <t>Ejecución del plan de intervención de la accidentalidad</t>
  </si>
  <si>
    <t>ANÁLISIS DE LA ACCIDENTALIDAD
INVESTIGACIÓN DE AT
REPORTE DE INCIDENTES</t>
  </si>
  <si>
    <t>Jefes de Área
COPASST
Área de Gestión de la SST</t>
  </si>
  <si>
    <t xml:space="preserve"> XX% de actividades cumplidas del plan de intervención de riesgos</t>
  </si>
  <si>
    <t>Dirección
Administradora
COPASST
Responsable de  SST</t>
  </si>
  <si>
    <t>Simulacros</t>
  </si>
  <si>
    <t>Procentaje de simulacros realizados por sede</t>
  </si>
  <si>
    <t>PLAN ANUAL DE TRABAJO EN SST</t>
  </si>
  <si>
    <t xml:space="preserve"> XX% de simulacros ejecutados</t>
  </si>
  <si>
    <t>RESULTADO</t>
  </si>
  <si>
    <t>Indice de Frecuencia de Accidentes de Trabajo</t>
  </si>
  <si>
    <t xml:space="preserve">Es la relacion entre el numero total de A.T con y sin incapacidad, registrados en un periodo y el total de las HHT durante un periodo multiplicado por K (constante igual a 240.000). El resultado se interpreta como numero de AT ocurridos durante el ultimo año por cada 100 trabajadores de tiempo completo. </t>
  </si>
  <si>
    <t xml:space="preserve"> Gestión Humana</t>
  </si>
  <si>
    <t>Por cada 100 trabajadores en la temporal, se presentan X Accidentes de Trabajo en el año</t>
  </si>
  <si>
    <t>Indice de Frecuencia de Accidentes de Trabajo con Incapacidad</t>
  </si>
  <si>
    <t>Expresa el total de AT incapacitantes ocurridos durante el ultimo año, por cada 100 trabajadores de tiempo completo.</t>
  </si>
  <si>
    <t>Gestión Humana</t>
  </si>
  <si>
    <t>por cada 100 trabajadores en la temporal, se presentan X Accidentes de Trabajo con incapcidad en el año</t>
  </si>
  <si>
    <t>Indice de Severidad de Accidentes de Trabajo</t>
  </si>
  <si>
    <t>Es la relacion entre el numero de dias perdidos y cargados por accidentes de Trabajo, durante un periodo y el total de HHT durante un periodo y multiplicado por K</t>
  </si>
  <si>
    <t>días</t>
  </si>
  <si>
    <t>por XXX horas trabajadas al año se pierden por accidente de trabajo XX dias (365,68 horas)</t>
  </si>
  <si>
    <t>Indice de Lesiones Incapacitantes por A.T</t>
  </si>
  <si>
    <t>Corresponde a la relacion entre los indices de frecuencia y severidad de Accidentes de Trabajo con Incapacidad. Es un indice global de comportamiento de lesiones incapacitantes que no tiene unidad, su utilidad radica en la comparacion entre diferentes periodos.</t>
  </si>
  <si>
    <t>DEL IFIAT E ISAT</t>
  </si>
  <si>
    <t>Tasa Accidentalidad</t>
  </si>
  <si>
    <t xml:space="preserve">Relación del número de casos de accidentes de trabajo, ocurridos durante el período con el número promedio de trabajadores en el mismo período 
</t>
  </si>
  <si>
    <t>Por cada 100 trabajadores expuestos se presentan X accidentes en el período.</t>
  </si>
  <si>
    <t>Indice de Frecuecia de Ausentismo</t>
  </si>
  <si>
    <t>Incluye Enfermedad Comun, enfermedad profesional, accidente de trabajo y consulta de salud.</t>
  </si>
  <si>
    <t>Por 467250,5 horas trabajadas al año se presentan 37,49 eventos incapacitantes por enfermedad común</t>
  </si>
  <si>
    <t>Indice de Severidad del Ausentismo</t>
  </si>
  <si>
    <t>Es la relacion entre los dias de incapacidad por enfermedad comun y el total de HHT, multiplicado por 240.000</t>
  </si>
  <si>
    <t>por XXXX horas programadas en el año se pierden XXX dias por incapacidad de enfermedad comun ( XXX horas)</t>
  </si>
  <si>
    <t>Porcentaje de Tiempo Perdido</t>
  </si>
  <si>
    <t>Muestra el porcentaje perdido en un año con relacion al tiempo programado.</t>
  </si>
  <si>
    <t>Se perdio en el 2014, el XX% de tiempo por incapacidades.</t>
  </si>
  <si>
    <t>Cobertura Induccion</t>
  </si>
  <si>
    <t>Muestra el porcentaje de personas que reciben la induccion</t>
  </si>
  <si>
    <t>XX % de las personas nuevas aaistieron a la induccion</t>
  </si>
  <si>
    <t xml:space="preserve">% Cubrimiento EPP </t>
  </si>
  <si>
    <t>Proporción de trabajadores que reciben los EPP</t>
  </si>
  <si>
    <t>XX% de los EPP requeridos  fueron entregados</t>
  </si>
  <si>
    <t xml:space="preserve"> % uso EPP</t>
  </si>
  <si>
    <t>Muestra el porcentaje de personas que usan los EPP</t>
  </si>
  <si>
    <t>El XX% de los trabajadores usas el EPP</t>
  </si>
  <si>
    <t>%Inspecciones realizadas</t>
  </si>
  <si>
    <t xml:space="preserve">Muestra el porcentaje de Inspecciones </t>
  </si>
  <si>
    <t>El XX% de las inspecciones planeadas se realizaron</t>
  </si>
  <si>
    <t>Eficiencia condiciones mejoradas</t>
  </si>
  <si>
    <t xml:space="preserve">Relación entre los efectos del sistema de gestion y los gastos correspondientes de recursos e insumos.  </t>
  </si>
  <si>
    <t>$$ es el costo de cada una de las condiciones encontradas aproximadamente</t>
  </si>
  <si>
    <t>% Condiciones mejoradas</t>
  </si>
  <si>
    <t>Muestra el porcentaje de condiciones mejoradas</t>
  </si>
  <si>
    <t>XX% de loa EPP requeridos  fueron entregados</t>
  </si>
  <si>
    <t>Acciones correctivas</t>
  </si>
  <si>
    <t>Muestra un porcentaje  de acciones correctivas</t>
  </si>
  <si>
    <t xml:space="preserve"> XX% de las no conformidades tienen acciones    X       correctivas</t>
  </si>
  <si>
    <t>TOMA DE DATOS</t>
  </si>
  <si>
    <t>NO</t>
  </si>
  <si>
    <t>GRAFICO DE TENDENCIA</t>
  </si>
  <si>
    <t>AÑO</t>
  </si>
  <si>
    <t>EMPRESA</t>
  </si>
  <si>
    <t>NIT</t>
  </si>
  <si>
    <t>FICHA TECNICA</t>
  </si>
  <si>
    <t>*100</t>
  </si>
  <si>
    <t>N° Reuniones programadas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</si>
  <si>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</si>
  <si>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</si>
  <si>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</si>
  <si>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</si>
  <si>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</si>
  <si>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</si>
  <si>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</si>
  <si>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</si>
  <si>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</si>
  <si>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</si>
  <si>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</si>
  <si>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</si>
  <si>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N° Reuniones ejecutadas </t>
  </si>
  <si>
    <t>N de actividades propuestas en el periodo en el plan de trabajo</t>
  </si>
  <si>
    <t>N de actividades desarrolladas  en el periodo en el plan</t>
  </si>
  <si>
    <t>N de actividades propuestas para la intervención  de los riesgos prioritarios</t>
  </si>
  <si>
    <t xml:space="preserve">N de actividades desarrolladas en la intervención de los riesgos prioritarios 
</t>
  </si>
  <si>
    <t>NRO DE SIMULACROS PROGRAMADOS</t>
  </si>
  <si>
    <t>N° DE SIMULACROS REALIZADOS</t>
  </si>
  <si>
    <t>*240000</t>
  </si>
  <si>
    <t>N° HHT AÑO</t>
  </si>
  <si>
    <t>IFAT = N° TOTAL DE A.T EN EL AÑO</t>
  </si>
  <si>
    <t>IFIAT= (N° DE A.T EN EL AÑO CON INCAPACIDAD</t>
  </si>
  <si>
    <t>ISAT= N° DIAS PERDIDOS Y CARGADOS POR A.T AÑO</t>
  </si>
  <si>
    <t>/1000</t>
  </si>
  <si>
    <t>ISAT</t>
  </si>
  <si>
    <t xml:space="preserve">ILIAT=IFIAT * </t>
  </si>
  <si>
    <t>N° PROMEDIO DE TRABAJADORES</t>
  </si>
  <si>
    <t xml:space="preserve">TA = N° AT </t>
  </si>
  <si>
    <t>HORAS HOMBRE PROGRAMADAS EN EL AÑO</t>
  </si>
  <si>
    <t>IFA=N° DE EVENTOS DE AUSENCIA POR CAUSA DE SALUD ULTIMO AÑO</t>
  </si>
  <si>
    <t>N°  HORAS HOMBRE PROGRAMADAS EN EL AÑO</t>
  </si>
  <si>
    <t xml:space="preserve">ISA=N° DIAS DE AUSENCIA POR CAUSA DE SALUD DURANTE EL ULTIMO AÑO </t>
  </si>
  <si>
    <t xml:space="preserve"> N° DIAS U HORAS PROGRAMADAS EN EL PERIODO</t>
  </si>
  <si>
    <t>%TP=N° DIAS  U HORAS PERDIDAS EN EL AÑO</t>
  </si>
  <si>
    <t>Número de personas que ingresan en el periodo</t>
  </si>
  <si>
    <t xml:space="preserve">               Número de personas que asisten a la Id</t>
  </si>
  <si>
    <t>Número de EPP requeridos</t>
  </si>
  <si>
    <t xml:space="preserve">Número de EPP entregados  </t>
  </si>
  <si>
    <t>Número de EPP entregados</t>
  </si>
  <si>
    <t xml:space="preserve"> Trabajadores que usan EPP en el período de tiempo  </t>
  </si>
  <si>
    <t xml:space="preserve">  Número de inspecciones planeadas </t>
  </si>
  <si>
    <t xml:space="preserve"> Número de inspecciones realizadas </t>
  </si>
  <si>
    <t>número total de condiciones ambientales peligrosas controladas.</t>
  </si>
  <si>
    <t xml:space="preserve"> Número de condiciones encontradas</t>
  </si>
  <si>
    <t xml:space="preserve"> Numero de condiciones mejoradas </t>
  </si>
  <si>
    <t>No de No Conformidades encontradas</t>
  </si>
  <si>
    <t>Acciones correctivas realizadas</t>
  </si>
  <si>
    <t>VARIABLE</t>
  </si>
  <si>
    <t>INDICADOR</t>
  </si>
  <si>
    <t>CUMPLIMIENTO MES A MES</t>
  </si>
  <si>
    <t>CUMPLIMIENTO AÑO</t>
  </si>
  <si>
    <t>SEMESTRE 1</t>
  </si>
  <si>
    <t>SEMESTRE 2</t>
  </si>
  <si>
    <t>CUMPLIMIENTO</t>
  </si>
  <si>
    <t>ACTIVIDADES PROGRAMADAS</t>
  </si>
  <si>
    <t xml:space="preserve">ACTIVIDADES REALIZADAS </t>
  </si>
  <si>
    <t>Cumplimiento Actividades PVE DME</t>
  </si>
  <si>
    <t>En el periodo x se tuvo un cumplimiento del x% de actividades del PVE DME</t>
  </si>
  <si>
    <t>PVE DME</t>
  </si>
  <si>
    <t>PREVALENCIA</t>
  </si>
  <si>
    <t xml:space="preserve">No. De trabajadores confirmados con enfermedad laboral por DME nuevos + antiguos </t>
  </si>
  <si>
    <t>Total de Trabajadores expuestos</t>
  </si>
  <si>
    <t>Cumplimiento de actividades del PVE DME</t>
  </si>
  <si>
    <t>Prevalencia de EL por causas asociadas a DME</t>
  </si>
  <si>
    <t>Define el numero de caso nuevos y antiguos de enfermedad en un periodo de tiempo</t>
  </si>
  <si>
    <t>Anual</t>
  </si>
  <si>
    <t xml:space="preserve">INCIDENCIA </t>
  </si>
  <si>
    <t>Incidencia de EL por causas asociadas al PVE DME</t>
  </si>
  <si>
    <t>Nuemro de caso nuevos de EL por causas asociadas a DME en un periodo de tiempo</t>
  </si>
  <si>
    <t>No. De trabajadores Nuevos confirmados de enfermedad laboral por DME</t>
  </si>
  <si>
    <t>No. Total de trabajadores expuestos</t>
  </si>
  <si>
    <t>PREVALENCIA DOLENCIAS PVE DME</t>
  </si>
  <si>
    <t>Prevalencia de dolencias asociadas al PVE DME</t>
  </si>
  <si>
    <t>Muestra el numero de trabajadores identificados con molestias y/o enfermedad general asociadas con DME nuevos + antiguos (patologías o molestias que no son nuevas enel tiempo que lleva en la empresa</t>
  </si>
  <si>
    <t>(No. De trabajadores identificados con molestias y/o enfermedad general asociadas con DME nuevos + antiguos</t>
  </si>
  <si>
    <t>INSPECCIONES DE SEGURIDAD</t>
  </si>
  <si>
    <t>% de inspecciones planeadas realizadas</t>
  </si>
  <si>
    <t>N° INSPECCIONES REALIZADAS</t>
  </si>
  <si>
    <t>N° INSPECCIONES PROGRAMADAS</t>
  </si>
  <si>
    <t>EFICACIA</t>
  </si>
  <si>
    <t xml:space="preserve">N° de condiciones mejoradas </t>
  </si>
  <si>
    <t>Muestra el numero de condiciones mejoradas derivadas de las acciones propuestas</t>
  </si>
  <si>
    <t>N° DE CONDICIONES MEJORADAS</t>
  </si>
  <si>
    <t>N° DE CONDICIONES DETECTADAS</t>
  </si>
  <si>
    <t>N° de inspecciones a puestos de trabajo realizadas</t>
  </si>
  <si>
    <t>Define el % de inspecciones de puestos de trabajo realizadas</t>
  </si>
  <si>
    <t>N° de inspecciones planeadas</t>
  </si>
  <si>
    <t>COBERTURA</t>
  </si>
  <si>
    <t>IMPACTO</t>
  </si>
  <si>
    <t>Frecuencia de accidentalidad</t>
  </si>
  <si>
    <t>Número de veces que ocurre un accidente de trabajo en el mes</t>
  </si>
  <si>
    <t>Por cada cien (100) trabajadores que laboraron en el mes, se presentaron X accidentes de trabajo</t>
  </si>
  <si>
    <t>Severidad de accidentalidad</t>
  </si>
  <si>
    <t>Número de días perdidos por accidentes de trabajo en el mes</t>
  </si>
  <si>
    <t>Por cada cien (100) trabajadores que laboraron en el mes, se perdieron X días por accidente de trabajo</t>
  </si>
  <si>
    <t>Proporción de accidentes de trabajo mortales</t>
  </si>
  <si>
    <t>Número de accidentes de trabajo mortales en el año</t>
  </si>
  <si>
    <t>En el año, el X% de accidentes de trabajo fueron mortales</t>
  </si>
  <si>
    <t>Prevalencia de la enfermedad laboral</t>
  </si>
  <si>
    <t>Número de casos de enfermedad laboral presentes en una población en un periodo de tiempo</t>
  </si>
  <si>
    <t>Por cada 100.000 trabajadores existen X casos de enfermedad laboral en el periodo Z</t>
  </si>
  <si>
    <t>Incidencia de la enfermedad laboral</t>
  </si>
  <si>
    <t>Número de casos nuevos de enfermedad laboral en una población determinada en un período de tiempo</t>
  </si>
  <si>
    <t>Por cada 100.000 trabajadores existen X casos nuevos de enfermedad laboral en el periodo Z</t>
  </si>
  <si>
    <t>Ausentismo por causa médica</t>
  </si>
  <si>
    <t>Ausentismo es la no asistencia al trabajo, con incapacidad médica</t>
  </si>
  <si>
    <t>En el mes se perdió X% de días programados de trabajo por incapacidad médica</t>
  </si>
  <si>
    <t>Resolucion 0312</t>
  </si>
  <si>
    <t xml:space="preserve"> Número de trabajadores en el mes</t>
  </si>
  <si>
    <t>Número de accidentes de trabajo que se presentaron en el mes</t>
  </si>
  <si>
    <t>Número de trabajadores en el mes</t>
  </si>
  <si>
    <t>Número de días de incapacidad por accidente de trabajo en el mes + número de días cargados en el mes</t>
  </si>
  <si>
    <t>Total de accidentes de trabajo que se presentaron en el año</t>
  </si>
  <si>
    <t>Número de accidentes de trabajo mortales que se presentaron en el año</t>
  </si>
  <si>
    <t>* 100.000</t>
  </si>
  <si>
    <t>Promedio de trabajadores en el periodo “Z”</t>
  </si>
  <si>
    <t>Número de casos nuevos y antiguos de enfermedad laboral en el periodo “Z”</t>
  </si>
  <si>
    <t xml:space="preserve">Número de casos nuevos de enfermedad laboral en el periodo “Z” </t>
  </si>
  <si>
    <t>* 100</t>
  </si>
  <si>
    <t>% Cumplimiento del Plan de Capacitación</t>
  </si>
  <si>
    <t>Capacitaciones programadas</t>
  </si>
  <si>
    <t>Capacitaciones Realizadas</t>
  </si>
  <si>
    <t>Trabajadores programados</t>
  </si>
  <si>
    <t>Trabajadores capacitados</t>
  </si>
  <si>
    <t>% Personal que aprueba la evaluación</t>
  </si>
  <si>
    <t>N° Trabajadores que aprueban la evaluacion de la capacitacion</t>
  </si>
  <si>
    <t>N° Trabajadores evaluados</t>
  </si>
  <si>
    <t>MATRIZ DE INDICADORES DE SEGURIDAD Y SALUD EN EL TRABAJO</t>
  </si>
  <si>
    <t>RESPONSABLE DE SST</t>
  </si>
  <si>
    <t>Inspecciones de puestos de trabajo</t>
  </si>
  <si>
    <t>En el periodo x se presentaron x casos de EL por causas asociadas a DME</t>
  </si>
  <si>
    <t>En el periodo x se presentaron x numero de casos antiguos y nuevos de EL asociados a DME</t>
  </si>
  <si>
    <t>En el periodo x se presentaron x  de casos nuevos y antiguos de trabajadores con sintomas o molestias relacionados con DME</t>
  </si>
  <si>
    <t>Se cumplió con el X% de inspecciones a puestos de trabajo</t>
  </si>
  <si>
    <t>MENSUAL</t>
  </si>
  <si>
    <t>NUMERO</t>
  </si>
  <si>
    <t>EMERGENCIAS</t>
  </si>
  <si>
    <t>% Inspecciones equipos para el control de emergencias</t>
  </si>
  <si>
    <t>Cumplimiento de inspecciones de seguridad ejecutadas</t>
  </si>
  <si>
    <t>EL X% DE CONDICIONES SUBESTANDAR EN CONTRADAS FUERON MEJORADAS</t>
  </si>
  <si>
    <t>Cumplimiento de inspecciones equipos de para el control y atencion de emergencias</t>
  </si>
  <si>
    <t>EL X% DE INSPECCIONES A EQUIPOS DE EMERGENCIAS FUERON EJECUTADAS</t>
  </si>
  <si>
    <t>EL X% DE INSPECCIONES FUERON EJECUTADAS</t>
  </si>
  <si>
    <t>Inspecciones a los EPP</t>
  </si>
  <si>
    <t>Cumplimiento de inspecciones EPP</t>
  </si>
  <si>
    <t>N° INSPECCIONES EPP REALIZADAS</t>
  </si>
  <si>
    <t>EL X% DE INSPECCIONES A EPP FUERON EJECUTADAS</t>
  </si>
  <si>
    <t>Muestra el % de cumplimiento del programa de capacitacion</t>
  </si>
  <si>
    <t>Revela el % de cobertura del programa de capacitacion</t>
  </si>
  <si>
    <t>Muestra el % de aprobacion de las evaluaciones de capacitacion</t>
  </si>
  <si>
    <t>PROGRAMA DE CAPACITACION</t>
  </si>
  <si>
    <t>EL PROGRAMA DE CAPACITACION TUVO EL X% DE COBERTURA EN EL PERIODO X</t>
  </si>
  <si>
    <t>Cobertura del programa de capacitación</t>
  </si>
  <si>
    <t>EL PROGRAMA DE CAPACITACION TUVO EL X% DE CUMPLIMIENTO EN EL PERIODO X</t>
  </si>
  <si>
    <t>EL X% DE LA POBLACION EVALUADA APROBO SATISFACTORIAMNETE LA EVALUACION</t>
  </si>
  <si>
    <t>Objetivos y metas de seguridad y salud en el trabajo</t>
  </si>
  <si>
    <t>Objetivos y metas de seguridad definidos segun  Artículo 2.2.4.6.18.  decreto 1072 de 2015</t>
  </si>
  <si>
    <t>Documento de la Política de SST firmada, divulgada y fechada.
Cumplimiento de requisitos Artículo 2.2.4.6.5. Decreto 1072 de 2015.</t>
  </si>
  <si>
    <t>Plan de trabajo anual firmado por el empleador y el responsable de SST</t>
  </si>
  <si>
    <t>Los objetivos y metas de seguridad  se encuentran definidos y estan documentados.</t>
  </si>
  <si>
    <t>El plan d etrabajo esta establecido según criterios del decreto 1072 y esta firmado por el empleador y el responsable de SST</t>
  </si>
  <si>
    <t xml:space="preserve">Política de SST </t>
  </si>
  <si>
    <t>Plan de trabajo en SST y su cronograma</t>
  </si>
  <si>
    <t>N° total de actores con delegación de responsabilidad en SGSST</t>
  </si>
  <si>
    <t>Total de actores de la estructura.</t>
  </si>
  <si>
    <t>Número total de actores con responsabilidades designadas</t>
  </si>
  <si>
    <t>Se cuenta con un metodo sistematico para la identificación de peligros</t>
  </si>
  <si>
    <t>Conformacion y Funcionamiento del COPASST</t>
  </si>
  <si>
    <t>La empresa cuenta con un COPASST conformado,  en funcionamiento y con delegación de funciones.</t>
  </si>
  <si>
    <t>Sistema de retencion documental y conservacion de documentos</t>
  </si>
  <si>
    <t>Documentos que soportan el Sistema de Gestión de la Seguridad y Salud en el
Trabajo SG-SST</t>
  </si>
  <si>
    <t>Conservacion de los documentos</t>
  </si>
  <si>
    <t>La empresa garantiza la conservacion documental y retiene los documentos que se deben poseer por 20 años despues del cese laboral</t>
  </si>
  <si>
    <t xml:space="preserve">Procedimiento DX condiciones de salud </t>
  </si>
  <si>
    <t>Procedimiento para efectuar el diagnóstico de las condiciones de
salud de los trabajadores para la definición de las prioridades de control e intervención</t>
  </si>
  <si>
    <t>La empresa cuenta con un procedimiento para efectuar el DX de las condicones de salud de la poblacion trabajadora</t>
  </si>
  <si>
    <t>Procedimiento para efectuar el diagnóstico de las condiciones de
salud de los trabajadores</t>
  </si>
  <si>
    <t>Plan de capcitacion definido</t>
  </si>
  <si>
    <t>Plan de emergencia</t>
  </si>
  <si>
    <t>Existencia de un plan para prevención y atención de emergencias</t>
  </si>
  <si>
    <t>Plan de emergencias definido acorde a la empresa</t>
  </si>
  <si>
    <t xml:space="preserve"> Definición de un plan de capacitación en seguridad y salud en el trabajo</t>
  </si>
  <si>
    <t>Plan de capacitacion definido según las necesidades de entrenamiento del personal</t>
  </si>
  <si>
    <t>Ejecución del Plan de Capacitación</t>
  </si>
  <si>
    <t xml:space="preserve"> Ejecución del Plan de Capacitación en Seguridad y Salud en el Trabajo</t>
  </si>
  <si>
    <t>Numero de capacitaciones programadas</t>
  </si>
  <si>
    <t>Numero de capacitacione ejecutadas en el mes</t>
  </si>
  <si>
    <t>PLAN DE CAPACITACION EN SST</t>
  </si>
  <si>
    <t xml:space="preserve"> XX% de capacitaciones llevadas a cabo del plan de capacitacion</t>
  </si>
  <si>
    <t>Reporte de AT IT EL</t>
  </si>
  <si>
    <t>Cumplimiento de los procesos de reporte e investigación de los incidentes, accidentes
de trabajo y enfermedades laborales</t>
  </si>
  <si>
    <t>Numero de AT IT EL reportadas e investigadas</t>
  </si>
  <si>
    <t>Numero total de AT IT EL acontecidos en el periodo</t>
  </si>
  <si>
    <t>REPORTES E INVESTIGACIONES DE AT IT EL</t>
  </si>
  <si>
    <t>El xx% de AT IT EL son reprotados e investigados</t>
  </si>
  <si>
    <t>Cumplimiento de los requisitos normativos</t>
  </si>
  <si>
    <t xml:space="preserve"> Cumplimiento de los requisitos normativos aplicables</t>
  </si>
  <si>
    <t>N° Requisitos normativos cumplidos</t>
  </si>
  <si>
    <t>N° Requisitos normativos aplicables</t>
  </si>
  <si>
    <t>Matriz legal</t>
  </si>
  <si>
    <t>La empresa cumple con X% de requisitos normativos aplicables</t>
  </si>
  <si>
    <t>Cumplimiento de los objetivos de SST</t>
  </si>
  <si>
    <t xml:space="preserve"> Cumplimiento de los objetivos en seguridad y salud en el trabajo - SST</t>
  </si>
  <si>
    <t>N° de objetivos de SST cumplidos</t>
  </si>
  <si>
    <t>Total objetivos planteados en el periodo</t>
  </si>
  <si>
    <t>Matriz de objetivos y metas</t>
  </si>
  <si>
    <t>El x% de los objetivos planteados fueron alcanzados</t>
  </si>
  <si>
    <t>Cumplimiento del plan de trabajo en SST</t>
  </si>
  <si>
    <t>El cumplimiento del plan de trabajo anual en seguridad y salud en el trabajo y su
cronograma</t>
  </si>
  <si>
    <t>% de cumplimiento alcanzado</t>
  </si>
  <si>
    <t>Se logro cumplir con la meta de ejecucion del plan de trabajo en SST</t>
  </si>
  <si>
    <t>La meta en el cumplimiento del plan de Trabajo no fue alcanzada</t>
  </si>
  <si>
    <t>Plan de trabajo en SST</t>
  </si>
  <si>
    <t>ASOCIACIÓN COLOMBIANA DE UNIVERSIDADES ASCUN</t>
  </si>
  <si>
    <t>860.025.721-0</t>
  </si>
  <si>
    <t>SANDRA RODRIGUEZ - CAROLINA HENAO</t>
  </si>
  <si>
    <t>Frecuencia</t>
  </si>
  <si>
    <t>severidad</t>
  </si>
  <si>
    <t>Mortalidad</t>
  </si>
  <si>
    <t>prevalencia</t>
  </si>
  <si>
    <t>Incidencia</t>
  </si>
  <si>
    <t>Ausentismo</t>
  </si>
  <si>
    <t>3840 horas</t>
  </si>
  <si>
    <t>Número de horas de ausencia por incapacidad laboral o común en el mes</t>
  </si>
  <si>
    <t>Número de horas de trabajo programados en el mes</t>
  </si>
  <si>
    <t>X</t>
  </si>
  <si>
    <t>GTC 45</t>
  </si>
  <si>
    <t>INDUCCIÓN Y POR ARL</t>
  </si>
  <si>
    <t>3 DURANTE EL 2019</t>
  </si>
  <si>
    <t xml:space="preserve">8 diarias </t>
  </si>
  <si>
    <t xml:space="preserve">equivalen a un dia y 240 horas al mes </t>
  </si>
  <si>
    <t xml:space="preserve">ASOCIACIÓN COLOMBIANA DE UNIVERSIDADES </t>
  </si>
  <si>
    <r>
      <t>ESTADO:</t>
    </r>
    <r>
      <rPr>
        <sz val="10"/>
        <color indexed="8"/>
        <rFont val="Arial"/>
        <family val="2"/>
      </rPr>
      <t xml:space="preserve"> Vigente</t>
    </r>
  </si>
  <si>
    <t>POLITICA</t>
  </si>
  <si>
    <t>OBJETIVO</t>
  </si>
  <si>
    <t>ACTIVIDADES</t>
  </si>
  <si>
    <t>FRECUENCIA</t>
  </si>
  <si>
    <t xml:space="preserve">OBSERVACIONES </t>
  </si>
  <si>
    <t>La Asociación Colombiana de Universidades-ASCUN- tiene como objeto social desarrollar actividades de apoyo a la educación, con la realización de eventos para fortalecer la integración y cooperación de sus asociados. Promueve cambios institucionales orientados al aseguramiento con calidad de la alta formación profesoral y generar la modernización de la educación superior.  De acuerdo con lo anterior desde de su representante legal y  directivas, estamos comprometidos con la protección y promoción de la salud de los trabajadores, directos e indirectos, refiriéndonos a contratistas y proveedores, procuramos el bienestar de su integridad física, mediante el control de los riesgos, el mejoramiento continuo de los procesos y la protección del medio ambiente.
Todos los niveles de dirección asumen la responsabilidad de promover un ambiente de trabajo sano y seguro, cumpliendo los requisitos legales aplicables a SST, vinculando a trabajadores, contratistas y proveedores en el Sistema de Gestión de la Seguridad y la Salud en el trabajo y destinando los recursos humanos, físicos y financieros necesarios para la gestión de la salud y la seguridad. Para trabajar en pro del mejoramiento continuo.</t>
  </si>
  <si>
    <t>•	Generar en los trabajadores hábitos de protección y promoción de la salud.</t>
  </si>
  <si>
    <t>examenes de ingreso, periodicos y de egreso.</t>
  </si>
  <si>
    <t>cubrir el 100% de la población que ingresa a la compañía</t>
  </si>
  <si>
    <t>Representante Legal, Directores, Lider delegado por parte de la empresa y Asesor de SST</t>
  </si>
  <si>
    <t xml:space="preserve">Nº de trabajadores x 100
____________________________
Nº de trabajadores con exámenes Ocupacionales </t>
  </si>
  <si>
    <t>anual</t>
  </si>
  <si>
    <t>•	Procurar la integridad física mediante el control de los riesgos, el mejoramiento continuo de los procesos y la protección del medio ambiente.</t>
  </si>
  <si>
    <t>diagnostico de salud para implementación de PVE ergonomico</t>
  </si>
  <si>
    <t>cubrir el 100% de la población</t>
  </si>
  <si>
    <t>Nº personas evaluadas x 100
____________________________
Nº personas que ingresan a la empresa</t>
  </si>
  <si>
    <t>mensual</t>
  </si>
  <si>
    <t>•	Asumir por parte de las altas directivas el cumplimiento de los requisitos legales aplicables al SISTEMA DE GESTIÓN DE SEGURIDAD Y SALUD EN EL TRABAJO de acuerdo con la actividad comercial u objeto social de la empresa.</t>
  </si>
  <si>
    <t>Actualizaciónde la Matriz de requisitos Legales</t>
  </si>
  <si>
    <t>•	Destinar los recursos humanos, físicos y financieros necesarios para la gestión de la Salud y la Seguridad en el Trabajo. Y trabajar en pro del mejoramiento continuo.</t>
  </si>
  <si>
    <t>contratación del personal idoneo de acuerdo a la Resolución 0312 de 2019</t>
  </si>
  <si>
    <t xml:space="preserve">Verificaciónde los estandares al 100% </t>
  </si>
  <si>
    <t>•	Desarrollar programas orientados al fomento de una cultura preventiva y del auto cuidado.</t>
  </si>
  <si>
    <t>Realización e implementación de programas orientados a una cultura preventiva. Habitos de vida sana, pausas activas, inspecciones, manteniento, y de mas aplicables al SG-SST de la empresa.</t>
  </si>
  <si>
    <t xml:space="preserve">A las condiciones de riesgo detectadas a través de las inspecciones y otras actividades rutinarias, no rutinarias o a través de la investigación de accidentes e incidentes, aplicar medidas de control mínimo al 65% </t>
  </si>
  <si>
    <r>
      <rPr>
        <u/>
        <sz val="10"/>
        <color indexed="8"/>
        <rFont val="Arial"/>
        <family val="2"/>
      </rPr>
      <t xml:space="preserve">No de inspecciones planeadas  X100      </t>
    </r>
    <r>
      <rPr>
        <sz val="10"/>
        <color indexed="8"/>
        <rFont val="Arial"/>
        <family val="2"/>
      </rPr>
      <t>No de inspecciones realizadas al año</t>
    </r>
  </si>
  <si>
    <t>semestral</t>
  </si>
  <si>
    <r>
      <t>·</t>
    </r>
    <r>
      <rPr>
        <sz val="10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Intervenir a tiempo las condiciones de trabajo que puedan causar accidentes o enfermedades laborales.</t>
    </r>
  </si>
  <si>
    <t xml:space="preserve">Realizar sensibilizaciones y socializaciónes frente al uso de elementos de trabajo, EPP, locativos y de orden y aseo. </t>
  </si>
  <si>
    <t>Cumplir con el programa de mantenimineto en in 85%</t>
  </si>
  <si>
    <r>
      <rPr>
        <u/>
        <sz val="10"/>
        <color indexed="8"/>
        <rFont val="Arial"/>
        <family val="2"/>
      </rPr>
      <t xml:space="preserve">Nº condiciones de riesgo detectadas  </t>
    </r>
    <r>
      <rPr>
        <sz val="10"/>
        <color indexed="8"/>
        <rFont val="Arial"/>
        <family val="2"/>
      </rPr>
      <t xml:space="preserve">
Nº de mantenimientos programados </t>
    </r>
  </si>
  <si>
    <t>cada vez que ocurra</t>
  </si>
  <si>
    <t xml:space="preserve">•	Controlar el ausentismo y realizar seguimiento y acompañamiento a los casos que se presenten. </t>
  </si>
  <si>
    <t>manejar indicadores de ausentismo y entregar actas de compromisos frente al cuidado de la salud y su debido cumplimiento.</t>
  </si>
  <si>
    <r>
      <rPr>
        <u/>
        <sz val="10"/>
        <color indexed="8"/>
        <rFont val="Arial"/>
        <family val="2"/>
      </rPr>
      <t>Nº de trabajadores  100</t>
    </r>
    <r>
      <rPr>
        <sz val="10"/>
        <color indexed="8"/>
        <rFont val="Arial"/>
        <family val="2"/>
      </rPr>
      <t xml:space="preserve">
Nº de trabajadores incapacitados por AT o EL</t>
    </r>
  </si>
  <si>
    <r>
      <t>·</t>
    </r>
    <r>
      <rPr>
        <sz val="10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 xml:space="preserve"> Preparar y capacitar a los trabajadores, visitantes, proveedores y contratistas el plan de  emergencias. </t>
    </r>
  </si>
  <si>
    <t>Actualización plan de emergencia. Realizar capacitaciónes con nuestros brigadistas, verificar la dotación de los mismos, realizar inspecciones a los elementos de atencióna emergencias, y realización de simulacros.</t>
  </si>
  <si>
    <t xml:space="preserve">Conocer el 100% de los riesgos potencialmente generaldores de emergencias en la empresa </t>
  </si>
  <si>
    <t xml:space="preserve">Nº cargos o puestos de trabajo visitados x 100
____________________________
Nº cargos o puestos e trabajo existentes en la empresa </t>
  </si>
  <si>
    <t>•	Generar responsabilidad a todos los empleados, contratistas y temporales para que cumplan con las normas y procedimientos de seguridad, esto con el fin de realizar un trabajo seguro y productivo.</t>
  </si>
  <si>
    <t>Realizar seguimiento a nuestros contratistas y proveedores frente al cumplimiento de la Seguridad Social y el SG-SST.</t>
  </si>
  <si>
    <t>Cubrir el 100% de los puestos de trabajo de la empresa identificando los riesgos presentes en cada uno</t>
  </si>
  <si>
    <t>•	Notificar oportunamente todas aquellas condiciones que puedan generar consecuencias y contingencias para los empleados y la empresa.</t>
  </si>
  <si>
    <t>socializar sobre la importancia de que todos los colaboradores reporten a tiempo todas esas circunstancias con respecto a los actos y a las condiciones inseguras en el desarrollo de las actividades.</t>
  </si>
  <si>
    <t>medir el 100%de los puestos de trabajo que presentan factor de riesgo fisico como ruido e iluminación con una calficación cualitativa entre medio y alto</t>
  </si>
  <si>
    <t>Nº personas capacitadas en t.a.x 100
____________________________
Nº personas que realizan la actividad en la empresa</t>
  </si>
  <si>
    <t>•	Trabajar en adherencia con nuestros proveedores y contratistas para el mejoramiento continuo de todos requerimientos frente el SISTEMA DE GESTIÓN DE SEGURIDAD Y SALUD EN EL TRABAJO.</t>
  </si>
  <si>
    <t>Se trabajara con nuestros proveedores y contratistas en la realización de actividades en pro del mejoramiento continuo del SG-SST</t>
  </si>
  <si>
    <t>Verificar a un 90% el cumplimiento del SG-SST de nuestros proveedores y contratistas.</t>
  </si>
  <si>
    <t>Nº puntos medidos x 100
____________________________
Nº puntosque presentan riesgo medio o alto en la empresa</t>
  </si>
  <si>
    <t>Aprobo: DR. OSCAR DOMINGUEZ GONZALEZ</t>
  </si>
  <si>
    <t>CAROLINA HENAO MONTOYA</t>
  </si>
  <si>
    <t>SANDRA MILENA RODRIGUEZ</t>
  </si>
  <si>
    <t>Representante Legal  ASCUN</t>
  </si>
  <si>
    <t xml:space="preserve">Lider de SST </t>
  </si>
  <si>
    <t>Elaboró y consultora de SST</t>
  </si>
  <si>
    <t>90% Actualizada a 2021</t>
  </si>
  <si>
    <t xml:space="preserve">
Los programas desarrollados en la Asociación Colombiana de Universidades-ASCUN- estarán orientados al fomento de una cultura preventiva y del auto cuidado, a la intervención de las condiciones de trabajo que puedan causar accidentes o enfermedades laborales, al control del ausentismo y a la preparación para emergencias. 
Todos los empleados y contratistas tendrán la responsabilidad de cumplir con las normas y procedimientos de seguridad y salud en el trabajo, con el fin de realizar sus actividades de manera segura y productiva. Igualmente serán responsables de notificar oportunamente todas aquellas condiciones que puedan generar consecuencias y contingencias para los empleados, siempre trabajaremos en adherencia con nuestros proveedores y contratistas.
La presente Política será aplicable a todos los colaboradores de la Asociación que se encuentren vinculados laboralmente, o en calidad de trabajadores independientes. permanecerá publicada en dos lugares visibles de las instalaciones. Y se firma el día 1 de mayo de 2021 será revisada anualmente. </t>
  </si>
  <si>
    <t>Disminuir al 70% el ausentismo a 2021</t>
  </si>
  <si>
    <t>FECHA: 01/02/2021</t>
  </si>
  <si>
    <r>
      <t>VERSIÓN:</t>
    </r>
    <r>
      <rPr>
        <sz val="10"/>
        <color indexed="8"/>
        <rFont val="Arial"/>
        <family val="2"/>
      </rPr>
      <t xml:space="preserve"> 04</t>
    </r>
  </si>
  <si>
    <t xml:space="preserve">FORMATO MATRIZ DE  INDICADORES </t>
  </si>
  <si>
    <r>
      <t>PÁGINA</t>
    </r>
    <r>
      <rPr>
        <sz val="10"/>
        <color indexed="8"/>
        <rFont val="Arial"/>
        <family val="2"/>
      </rPr>
      <t>: 4 de 7</t>
    </r>
  </si>
  <si>
    <r>
      <t>PÁGINA</t>
    </r>
    <r>
      <rPr>
        <sz val="10"/>
        <color indexed="8"/>
        <rFont val="Arial"/>
        <family val="2"/>
      </rPr>
      <t>: 5 de 7</t>
    </r>
  </si>
  <si>
    <r>
      <t>PÁGINA</t>
    </r>
    <r>
      <rPr>
        <sz val="10"/>
        <color indexed="8"/>
        <rFont val="Arial"/>
        <family val="2"/>
      </rPr>
      <t>: 6 de 7</t>
    </r>
  </si>
  <si>
    <r>
      <t>PÁGINA</t>
    </r>
    <r>
      <rPr>
        <sz val="10"/>
        <color indexed="8"/>
        <rFont val="Arial"/>
        <family val="2"/>
      </rPr>
      <t>: 7 de 7</t>
    </r>
  </si>
  <si>
    <r>
      <t>PÁGINA</t>
    </r>
    <r>
      <rPr>
        <sz val="10"/>
        <color indexed="8"/>
        <rFont val="Arial"/>
        <family val="2"/>
      </rPr>
      <t>: 2 de 7</t>
    </r>
  </si>
  <si>
    <r>
      <t>PÁGINA</t>
    </r>
    <r>
      <rPr>
        <sz val="10"/>
        <color indexed="8"/>
        <rFont val="Arial"/>
        <family val="2"/>
      </rPr>
      <t>: 3 de 7</t>
    </r>
  </si>
  <si>
    <t xml:space="preserve">PROCESO DE GESTIÓN DE TALENTO HUMANO </t>
  </si>
  <si>
    <t>CÓDIGO: FR-GTH-27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</si>
</sst>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46464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46464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464646"/>
      <name val="Calibri"/>
      <family val="2"/>
      <scheme val="minor"/>
    </font>
    <font>
      <sz val="10"/>
      <name val="Calibri"/>
      <family val="2"/>
      <scheme val="minor"/>
    </font>
    <font>
      <sz val="10"/>
      <color rgb="FF46464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0"/>
      <color indexed="8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5" fillId="0" borderId="0"/>
  </cellStyleXfs>
  <cellXfs count="32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12" fillId="4" borderId="1" xfId="0" applyFont="1" applyFill="1" applyBorder="1"/>
    <xf numFmtId="0" fontId="12" fillId="4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9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" fontId="0" fillId="2" borderId="1" xfId="0" applyNumberFormat="1" applyFill="1" applyBorder="1"/>
    <xf numFmtId="1" fontId="0" fillId="2" borderId="1" xfId="0" applyNumberFormat="1" applyFill="1" applyBorder="1" applyAlignment="1"/>
    <xf numFmtId="9" fontId="12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12" fillId="4" borderId="1" xfId="0" applyFont="1" applyFill="1" applyBorder="1" applyAlignment="1">
      <alignment wrapText="1"/>
    </xf>
    <xf numFmtId="0" fontId="15" fillId="2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16" fillId="2" borderId="0" xfId="0" applyFont="1" applyFill="1"/>
    <xf numFmtId="0" fontId="0" fillId="2" borderId="0" xfId="0" applyFill="1" applyBorder="1" applyAlignment="1">
      <alignment horizontal="center" vertical="center"/>
    </xf>
    <xf numFmtId="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4" fillId="2" borderId="1" xfId="2" applyNumberFormat="1" applyFont="1" applyFill="1" applyBorder="1" applyAlignment="1" applyProtection="1">
      <alignment vertical="center" wrapText="1"/>
    </xf>
    <xf numFmtId="0" fontId="0" fillId="4" borderId="1" xfId="0" applyFill="1" applyBorder="1" applyAlignment="1">
      <alignment vertical="center"/>
    </xf>
    <xf numFmtId="1" fontId="0" fillId="5" borderId="1" xfId="0" applyNumberFormat="1" applyFill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justify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1" fontId="19" fillId="2" borderId="2" xfId="0" applyNumberFormat="1" applyFont="1" applyFill="1" applyBorder="1" applyAlignment="1">
      <alignment horizontal="center" vertical="center" wrapText="1"/>
    </xf>
    <xf numFmtId="1" fontId="19" fillId="2" borderId="4" xfId="0" applyNumberFormat="1" applyFont="1" applyFill="1" applyBorder="1" applyAlignment="1">
      <alignment horizontal="center" vertical="center" wrapText="1"/>
    </xf>
    <xf numFmtId="1" fontId="19" fillId="2" borderId="3" xfId="0" applyNumberFormat="1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left" vertical="center" wrapText="1"/>
    </xf>
    <xf numFmtId="1" fontId="19" fillId="2" borderId="3" xfId="0" applyNumberFormat="1" applyFont="1" applyFill="1" applyBorder="1" applyAlignment="1">
      <alignment horizontal="left" vertical="center" wrapText="1"/>
    </xf>
    <xf numFmtId="1" fontId="19" fillId="2" borderId="8" xfId="0" applyNumberFormat="1" applyFont="1" applyFill="1" applyBorder="1" applyAlignment="1">
      <alignment horizontal="center" vertical="center" wrapText="1"/>
    </xf>
    <xf numFmtId="1" fontId="19" fillId="2" borderId="9" xfId="0" applyNumberFormat="1" applyFont="1" applyFill="1" applyBorder="1" applyAlignment="1">
      <alignment horizontal="center" vertical="center" wrapText="1"/>
    </xf>
    <xf numFmtId="1" fontId="19" fillId="2" borderId="10" xfId="0" applyNumberFormat="1" applyFont="1" applyFill="1" applyBorder="1" applyAlignment="1">
      <alignment horizontal="center" vertical="center" wrapText="1"/>
    </xf>
    <xf numFmtId="1" fontId="19" fillId="2" borderId="11" xfId="0" applyNumberFormat="1" applyFont="1" applyFill="1" applyBorder="1" applyAlignment="1">
      <alignment horizontal="center" vertical="center" wrapText="1"/>
    </xf>
    <xf numFmtId="1" fontId="19" fillId="2" borderId="7" xfId="0" applyNumberFormat="1" applyFont="1" applyFill="1" applyBorder="1" applyAlignment="1">
      <alignment horizontal="center" vertical="center" wrapText="1"/>
    </xf>
    <xf numFmtId="1" fontId="19" fillId="2" borderId="12" xfId="0" applyNumberFormat="1" applyFont="1" applyFill="1" applyBorder="1" applyAlignment="1">
      <alignment horizontal="center" vertical="center" wrapText="1"/>
    </xf>
    <xf numFmtId="1" fontId="19" fillId="2" borderId="4" xfId="0" applyNumberFormat="1" applyFont="1" applyFill="1" applyBorder="1" applyAlignment="1">
      <alignment horizontal="left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left" vertical="center" wrapText="1"/>
    </xf>
    <xf numFmtId="0" fontId="23" fillId="6" borderId="5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8" fillId="2" borderId="6" xfId="0" applyFont="1" applyFill="1" applyBorder="1"/>
    <xf numFmtId="0" fontId="23" fillId="6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18" fillId="2" borderId="1" xfId="0" applyFont="1" applyFill="1" applyBorder="1"/>
    <xf numFmtId="0" fontId="9" fillId="2" borderId="1" xfId="2" applyFont="1" applyFill="1" applyBorder="1" applyAlignment="1">
      <alignment horizontal="center" wrapText="1"/>
    </xf>
    <xf numFmtId="0" fontId="9" fillId="2" borderId="2" xfId="2" applyFont="1" applyFill="1" applyBorder="1" applyAlignment="1">
      <alignment horizontal="center" wrapText="1"/>
    </xf>
    <xf numFmtId="0" fontId="9" fillId="2" borderId="3" xfId="2" applyFont="1" applyFill="1" applyBorder="1" applyAlignment="1">
      <alignment horizontal="center" wrapText="1"/>
    </xf>
    <xf numFmtId="0" fontId="4" fillId="2" borderId="2" xfId="2" applyFill="1" applyBorder="1" applyAlignment="1">
      <alignment horizontal="center" wrapText="1"/>
    </xf>
    <xf numFmtId="0" fontId="4" fillId="2" borderId="3" xfId="2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4" fillId="2" borderId="8" xfId="2" applyFont="1" applyFill="1" applyBorder="1" applyAlignment="1" applyProtection="1">
      <alignment horizontal="center" vertical="center" wrapText="1"/>
    </xf>
    <xf numFmtId="0" fontId="4" fillId="2" borderId="9" xfId="2" applyFont="1" applyFill="1" applyBorder="1" applyAlignment="1" applyProtection="1">
      <alignment horizontal="center" vertical="center" wrapText="1"/>
    </xf>
    <xf numFmtId="0" fontId="4" fillId="2" borderId="10" xfId="2" applyFont="1" applyFill="1" applyBorder="1" applyAlignment="1" applyProtection="1">
      <alignment horizontal="center" vertical="center" wrapText="1"/>
    </xf>
    <xf numFmtId="0" fontId="4" fillId="2" borderId="11" xfId="2" applyFont="1" applyFill="1" applyBorder="1" applyAlignment="1" applyProtection="1">
      <alignment horizontal="center" vertical="center" wrapText="1"/>
    </xf>
    <xf numFmtId="0" fontId="4" fillId="2" borderId="7" xfId="2" applyFont="1" applyFill="1" applyBorder="1" applyAlignment="1" applyProtection="1">
      <alignment horizontal="center" vertical="center" wrapText="1"/>
    </xf>
    <xf numFmtId="0" fontId="4" fillId="2" borderId="12" xfId="2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0" fontId="9" fillId="2" borderId="8" xfId="2" applyFont="1" applyFill="1" applyBorder="1" applyAlignment="1" applyProtection="1">
      <alignment horizontal="center" vertical="center" wrapText="1"/>
    </xf>
    <xf numFmtId="0" fontId="9" fillId="2" borderId="10" xfId="2" applyFont="1" applyFill="1" applyBorder="1" applyAlignment="1" applyProtection="1">
      <alignment horizontal="center" vertical="center" wrapText="1"/>
    </xf>
    <xf numFmtId="0" fontId="9" fillId="2" borderId="11" xfId="2" applyFont="1" applyFill="1" applyBorder="1" applyAlignment="1" applyProtection="1">
      <alignment horizontal="center" vertical="center" wrapText="1"/>
    </xf>
    <xf numFmtId="0" fontId="9" fillId="2" borderId="12" xfId="2" applyFont="1" applyFill="1" applyBorder="1" applyAlignment="1" applyProtection="1">
      <alignment horizontal="center" vertical="center" wrapText="1"/>
    </xf>
    <xf numFmtId="0" fontId="2" fillId="2" borderId="8" xfId="1" applyFill="1" applyBorder="1" applyAlignment="1">
      <alignment horizontal="center" vertical="center" wrapText="1"/>
    </xf>
    <xf numFmtId="0" fontId="2" fillId="2" borderId="10" xfId="1" applyFill="1" applyBorder="1" applyAlignment="1">
      <alignment horizontal="center" vertical="center" wrapText="1"/>
    </xf>
    <xf numFmtId="0" fontId="2" fillId="2" borderId="11" xfId="1" applyFill="1" applyBorder="1" applyAlignment="1">
      <alignment horizontal="center" vertical="center" wrapText="1"/>
    </xf>
    <xf numFmtId="0" fontId="2" fillId="2" borderId="12" xfId="1" applyFill="1" applyBorder="1" applyAlignment="1">
      <alignment horizontal="center" vertical="center" wrapText="1"/>
    </xf>
    <xf numFmtId="0" fontId="4" fillId="0" borderId="8" xfId="2" applyFont="1" applyFill="1" applyBorder="1" applyAlignment="1" applyProtection="1">
      <alignment horizontal="center" vertical="center" wrapText="1"/>
    </xf>
    <xf numFmtId="0" fontId="4" fillId="0" borderId="10" xfId="2" applyFont="1" applyFill="1" applyBorder="1" applyAlignment="1" applyProtection="1">
      <alignment horizontal="center" vertical="center" wrapText="1"/>
    </xf>
    <xf numFmtId="0" fontId="4" fillId="0" borderId="11" xfId="2" applyFont="1" applyFill="1" applyBorder="1" applyAlignment="1" applyProtection="1">
      <alignment horizontal="center" vertical="center" wrapText="1"/>
    </xf>
    <xf numFmtId="0" fontId="4" fillId="0" borderId="12" xfId="2" applyFont="1" applyFill="1" applyBorder="1" applyAlignment="1" applyProtection="1">
      <alignment horizontal="center" vertical="center" wrapText="1"/>
    </xf>
    <xf numFmtId="9" fontId="4" fillId="2" borderId="8" xfId="2" applyNumberFormat="1" applyFont="1" applyFill="1" applyBorder="1" applyAlignment="1" applyProtection="1">
      <alignment horizontal="center" vertical="center" wrapText="1"/>
    </xf>
    <xf numFmtId="9" fontId="4" fillId="2" borderId="10" xfId="2" applyNumberFormat="1" applyFont="1" applyFill="1" applyBorder="1" applyAlignment="1" applyProtection="1">
      <alignment horizontal="center" vertical="center" wrapText="1"/>
    </xf>
    <xf numFmtId="9" fontId="4" fillId="2" borderId="11" xfId="2" applyNumberFormat="1" applyFont="1" applyFill="1" applyBorder="1" applyAlignment="1" applyProtection="1">
      <alignment horizontal="center" vertical="center" wrapText="1"/>
    </xf>
    <xf numFmtId="9" fontId="4" fillId="2" borderId="12" xfId="2" applyNumberFormat="1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9" fontId="4" fillId="2" borderId="2" xfId="2" applyNumberFormat="1" applyFont="1" applyFill="1" applyBorder="1" applyAlignment="1" applyProtection="1">
      <alignment horizontal="center" vertical="center" wrapText="1"/>
    </xf>
    <xf numFmtId="9" fontId="4" fillId="2" borderId="4" xfId="2" applyNumberFormat="1" applyFont="1" applyFill="1" applyBorder="1" applyAlignment="1" applyProtection="1">
      <alignment horizontal="center" vertical="center" wrapText="1"/>
    </xf>
    <xf numFmtId="9" fontId="4" fillId="2" borderId="3" xfId="2" applyNumberFormat="1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1" applyFill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8" xfId="2" applyFont="1" applyFill="1" applyBorder="1" applyAlignment="1" applyProtection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2" xfId="2" applyFont="1" applyFill="1" applyBorder="1" applyAlignment="1" applyProtection="1">
      <alignment horizontal="center" wrapText="1"/>
    </xf>
    <xf numFmtId="0" fontId="0" fillId="0" borderId="3" xfId="0" applyBorder="1" applyAlignment="1">
      <alignment horizontal="center" wrapText="1"/>
    </xf>
    <xf numFmtId="9" fontId="4" fillId="2" borderId="2" xfId="2" applyNumberFormat="1" applyFont="1" applyFill="1" applyBorder="1" applyAlignment="1" applyProtection="1">
      <alignment horizontal="center" wrapText="1"/>
    </xf>
    <xf numFmtId="0" fontId="6" fillId="2" borderId="2" xfId="3" applyFont="1" applyFill="1" applyBorder="1" applyAlignment="1">
      <alignment horizontal="center" wrapText="1"/>
    </xf>
    <xf numFmtId="9" fontId="4" fillId="2" borderId="8" xfId="2" applyNumberFormat="1" applyFont="1" applyFill="1" applyBorder="1" applyAlignment="1" applyProtection="1">
      <alignment horizontal="center" wrapText="1"/>
    </xf>
    <xf numFmtId="0" fontId="6" fillId="2" borderId="8" xfId="3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 wrapText="1"/>
    </xf>
    <xf numFmtId="0" fontId="6" fillId="2" borderId="12" xfId="3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9" fontId="4" fillId="2" borderId="5" xfId="2" applyNumberFormat="1" applyFont="1" applyFill="1" applyBorder="1" applyAlignment="1" applyProtection="1">
      <alignment horizontal="center" vertical="center" wrapText="1"/>
    </xf>
    <xf numFmtId="9" fontId="4" fillId="2" borderId="6" xfId="2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2" fillId="0" borderId="13" xfId="1" applyFill="1" applyBorder="1" applyAlignment="1">
      <alignment horizontal="center" vertical="center" wrapText="1"/>
    </xf>
    <xf numFmtId="0" fontId="2" fillId="0" borderId="14" xfId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9" fontId="8" fillId="2" borderId="2" xfId="2" applyNumberFormat="1" applyFont="1" applyFill="1" applyBorder="1" applyAlignment="1" applyProtection="1">
      <alignment horizontal="center" vertical="center" wrapText="1"/>
    </xf>
    <xf numFmtId="9" fontId="8" fillId="2" borderId="4" xfId="2" applyNumberFormat="1" applyFont="1" applyFill="1" applyBorder="1" applyAlignment="1" applyProtection="1">
      <alignment horizontal="center" vertical="center" wrapText="1"/>
    </xf>
    <xf numFmtId="9" fontId="8" fillId="2" borderId="3" xfId="2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9" fontId="4" fillId="2" borderId="9" xfId="2" applyNumberFormat="1" applyFont="1" applyFill="1" applyBorder="1" applyAlignment="1" applyProtection="1">
      <alignment horizontal="center" vertical="center" wrapText="1"/>
    </xf>
    <xf numFmtId="9" fontId="4" fillId="2" borderId="7" xfId="2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9" fontId="4" fillId="2" borderId="1" xfId="2" applyNumberFormat="1" applyFont="1" applyFill="1" applyBorder="1" applyAlignment="1" applyProtection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9" fontId="12" fillId="2" borderId="1" xfId="0" applyNumberFormat="1" applyFont="1" applyFill="1" applyBorder="1" applyAlignment="1">
      <alignment horizontal="center"/>
    </xf>
    <xf numFmtId="1" fontId="0" fillId="2" borderId="2" xfId="0" applyNumberFormat="1" applyFill="1" applyBorder="1" applyAlignment="1">
      <alignment horizontal="center" vertical="center" wrapText="1"/>
    </xf>
    <xf numFmtId="1" fontId="0" fillId="2" borderId="3" xfId="0" applyNumberForma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9" fontId="0" fillId="2" borderId="2" xfId="0" applyNumberFormat="1" applyFill="1" applyBorder="1" applyAlignment="1">
      <alignment horizontal="center" vertical="center" wrapText="1"/>
    </xf>
    <xf numFmtId="9" fontId="0" fillId="2" borderId="4" xfId="0" applyNumberFormat="1" applyFill="1" applyBorder="1" applyAlignment="1">
      <alignment horizontal="center" vertical="center" wrapText="1"/>
    </xf>
    <xf numFmtId="9" fontId="0" fillId="2" borderId="3" xfId="0" applyNumberForma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9" fontId="0" fillId="2" borderId="2" xfId="0" applyNumberFormat="1" applyFill="1" applyBorder="1" applyAlignment="1">
      <alignment horizontal="center" vertical="top" wrapText="1"/>
    </xf>
    <xf numFmtId="9" fontId="0" fillId="2" borderId="4" xfId="0" applyNumberFormat="1" applyFill="1" applyBorder="1" applyAlignment="1">
      <alignment horizontal="center" vertical="top" wrapText="1"/>
    </xf>
    <xf numFmtId="9" fontId="0" fillId="2" borderId="3" xfId="0" applyNumberFormat="1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 wrapText="1"/>
    </xf>
    <xf numFmtId="0" fontId="14" fillId="2" borderId="4" xfId="2" applyFont="1" applyFill="1" applyBorder="1" applyAlignment="1" applyProtection="1">
      <alignment horizontal="center" vertical="center" wrapText="1"/>
    </xf>
    <xf numFmtId="0" fontId="14" fillId="2" borderId="1" xfId="2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1" fontId="0" fillId="2" borderId="8" xfId="0" applyNumberForma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1" fontId="0" fillId="2" borderId="13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9" fontId="0" fillId="2" borderId="2" xfId="0" applyNumberFormat="1" applyFill="1" applyBorder="1" applyAlignment="1">
      <alignment horizontal="center" vertical="center"/>
    </xf>
    <xf numFmtId="9" fontId="0" fillId="2" borderId="4" xfId="0" applyNumberFormat="1" applyFill="1" applyBorder="1" applyAlignment="1">
      <alignment horizontal="center" vertical="center"/>
    </xf>
    <xf numFmtId="9" fontId="0" fillId="2" borderId="3" xfId="0" applyNumberForma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2" fillId="2" borderId="8" xfId="1" applyFill="1" applyBorder="1" applyAlignment="1" applyProtection="1">
      <alignment horizontal="center" vertical="center" wrapText="1"/>
    </xf>
    <xf numFmtId="0" fontId="2" fillId="2" borderId="10" xfId="1" applyFill="1" applyBorder="1" applyAlignment="1" applyProtection="1">
      <alignment horizontal="center" vertical="center" wrapText="1"/>
    </xf>
    <xf numFmtId="0" fontId="2" fillId="2" borderId="11" xfId="1" applyFill="1" applyBorder="1" applyAlignment="1" applyProtection="1">
      <alignment horizontal="center" vertical="center" wrapText="1"/>
    </xf>
    <xf numFmtId="0" fontId="2" fillId="2" borderId="12" xfId="1" applyFill="1" applyBorder="1" applyAlignment="1" applyProtection="1">
      <alignment horizontal="center" vertical="center" wrapText="1"/>
    </xf>
  </cellXfs>
  <cellStyles count="4">
    <cellStyle name="Hipervínculo" xfId="1" builtinId="8"/>
    <cellStyle name="Normal" xfId="0" builtinId="0"/>
    <cellStyle name="Normal 2" xfId="2"/>
    <cellStyle name="Normal 7" xfId="3"/>
  </cellStyles>
  <dxfs count="0"/>
  <tableStyles count="0" defaultTableStyle="TableStyleMedium2" defaultPivotStyle="PivotStyleLight16"/>
  <colors>
    <mruColors>
      <color rgb="FF66FF33"/>
      <color rgb="FF00FF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DELEGADOS DE SST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4"/>
          <c:order val="0"/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'ESTRUCTURA PROCESO RESULTADO'!$B$83:$B$84</c:f>
              <c:strCache>
                <c:ptCount val="2"/>
                <c:pt idx="0">
                  <c:v>N° total de actores con delegación de responsabilidad en SGSST</c:v>
                </c:pt>
                <c:pt idx="1">
                  <c:v>Total de actores de la estructura.</c:v>
                </c:pt>
              </c:strCache>
            </c:strRef>
          </c:cat>
          <c:val>
            <c:numRef>
              <c:f>'ESTRUCTURA PROCESO RESULTADO'!$G$83:$G$84</c:f>
              <c:numCache>
                <c:formatCode>0</c:formatCod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61D-4F4B-A567-BFD1C7DE2A1C}"/>
            </c:ext>
          </c:extLst>
        </c:ser>
        <c:gapWidth val="219"/>
        <c:overlap val="-27"/>
        <c:axId val="278491520"/>
        <c:axId val="27849305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'ESTRUCTURA PROCESO RESULTADO'!$B$83:$B$84</c15:sqref>
                        </c15:formulaRef>
                      </c:ext>
                    </c:extLst>
                    <c:strCache>
                      <c:ptCount val="2"/>
                      <c:pt idx="0">
                        <c:v>N° total de actores con delegación de responsabilidad en SGSST</c:v>
                      </c:pt>
                      <c:pt idx="1">
                        <c:v>Total de actores de la estructura.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'ESTRUCTURA PROCESO RESULTADO'!$C$83:$C$84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61D-4F4B-A567-BFD1C7DE2A1C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RESULTADO'!$B$83:$B$84</c15:sqref>
                        </c15:formulaRef>
                      </c:ext>
                    </c:extLst>
                    <c:strCache>
                      <c:ptCount val="2"/>
                      <c:pt idx="0">
                        <c:v>N° total de actores con delegación de responsabilidad en SGSST</c:v>
                      </c:pt>
                      <c:pt idx="1">
                        <c:v>Total de actores de la estructura.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RESULTADO'!$D$83:$D$84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61D-4F4B-A567-BFD1C7DE2A1C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RESULTADO'!$B$83:$B$84</c15:sqref>
                        </c15:formulaRef>
                      </c:ext>
                    </c:extLst>
                    <c:strCache>
                      <c:ptCount val="2"/>
                      <c:pt idx="0">
                        <c:v>N° total de actores con delegación de responsabilidad en SGSST</c:v>
                      </c:pt>
                      <c:pt idx="1">
                        <c:v>Total de actores de la estructura.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RESULTADO'!$E$83:$E$84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61D-4F4B-A567-BFD1C7DE2A1C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RESULTADO'!$B$83:$B$84</c15:sqref>
                        </c15:formulaRef>
                      </c:ext>
                    </c:extLst>
                    <c:strCache>
                      <c:ptCount val="2"/>
                      <c:pt idx="0">
                        <c:v>N° total de actores con delegación de responsabilidad en SGSST</c:v>
                      </c:pt>
                      <c:pt idx="1">
                        <c:v>Total de actores de la estructura.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RESULTADO'!$F$83:$F$84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61D-4F4B-A567-BFD1C7DE2A1C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RESULTADO'!$B$83:$B$84</c15:sqref>
                        </c15:formulaRef>
                      </c:ext>
                    </c:extLst>
                    <c:strCache>
                      <c:ptCount val="2"/>
                      <c:pt idx="0">
                        <c:v>N° total de actores con delegación de responsabilidad en SGSST</c:v>
                      </c:pt>
                      <c:pt idx="1">
                        <c:v>Total de actores de la estructura.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RESULTADO'!$H$83:$H$84</c15:sqref>
                        </c15:formulaRef>
                      </c:ext>
                    </c:extLst>
                    <c:numCache>
                      <c:formatCode>0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61D-4F4B-A567-BFD1C7DE2A1C}"/>
                  </c:ext>
                </c:extLst>
              </c15:ser>
            </c15:filteredBarSeries>
          </c:ext>
        </c:extLst>
      </c:barChart>
      <c:catAx>
        <c:axId val="2784915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8493056"/>
        <c:crosses val="autoZero"/>
        <c:auto val="1"/>
        <c:lblAlgn val="ctr"/>
        <c:lblOffset val="100"/>
      </c:catAx>
      <c:valAx>
        <c:axId val="2784930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849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'ESTRUCTURA PROCESO RESULTADO'!$B$177</c:f>
              <c:strCache>
                <c:ptCount val="1"/>
                <c:pt idx="0">
                  <c:v>Número de EPP entregados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'ESTRUCTURA PROCESO RESULTADO'!$C$176:$U$176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'ESTRUCTURA PROCESO RESULTADO'!$C$177:$U$177</c:f>
              <c:numCache>
                <c:formatCode>General</c:formatCode>
                <c:ptCount val="19"/>
                <c:pt idx="7">
                  <c:v>7</c:v>
                </c:pt>
                <c:pt idx="8">
                  <c:v>2</c:v>
                </c:pt>
                <c:pt idx="9">
                  <c:v>2</c:v>
                </c:pt>
                <c:pt idx="10">
                  <c:v>7</c:v>
                </c:pt>
                <c:pt idx="11">
                  <c:v>2</c:v>
                </c:pt>
                <c:pt idx="13">
                  <c:v>3</c:v>
                </c:pt>
                <c:pt idx="14">
                  <c:v>7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AF-42C4-B2A3-811CD1B817F3}"/>
            </c:ext>
          </c:extLst>
        </c:ser>
        <c:ser>
          <c:idx val="1"/>
          <c:order val="1"/>
          <c:tx>
            <c:strRef>
              <c:f>'ESTRUCTURA PROCESO RESULTADO'!$B$178</c:f>
              <c:strCache>
                <c:ptCount val="1"/>
                <c:pt idx="0">
                  <c:v>Número de EPP requeridos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'ESTRUCTURA PROCESO RESULTADO'!$C$176:$U$176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'ESTRUCTURA PROCESO RESULTADO'!$C$178:$U$178</c:f>
              <c:numCache>
                <c:formatCode>General</c:formatCode>
                <c:ptCount val="19"/>
                <c:pt idx="7">
                  <c:v>8</c:v>
                </c:pt>
                <c:pt idx="8">
                  <c:v>2</c:v>
                </c:pt>
                <c:pt idx="9">
                  <c:v>2</c:v>
                </c:pt>
                <c:pt idx="10">
                  <c:v>8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8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4AF-42C4-B2A3-811CD1B817F3}"/>
            </c:ext>
          </c:extLst>
        </c:ser>
        <c:gapWidth val="219"/>
        <c:overlap val="-27"/>
        <c:axId val="279616896"/>
        <c:axId val="279626880"/>
      </c:barChart>
      <c:catAx>
        <c:axId val="2796168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626880"/>
        <c:crosses val="autoZero"/>
        <c:auto val="1"/>
        <c:lblAlgn val="ctr"/>
        <c:lblOffset val="100"/>
      </c:catAx>
      <c:valAx>
        <c:axId val="2796268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6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'ESTRUCTURA PROCESO RESULTADO'!$B$183</c:f>
              <c:strCache>
                <c:ptCount val="1"/>
                <c:pt idx="0">
                  <c:v> Trabajadores que usan EPP en el período de tiempo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'ESTRUCTURA PROCESO RESULTADO'!$C$182:$U$182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'ESTRUCTURA PROCESO RESULTADO'!$C$183:$U$183</c:f>
              <c:numCache>
                <c:formatCode>General</c:formatCode>
                <c:ptCount val="19"/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DC-4BBB-A108-7A02CEBA2D25}"/>
            </c:ext>
          </c:extLst>
        </c:ser>
        <c:ser>
          <c:idx val="1"/>
          <c:order val="1"/>
          <c:tx>
            <c:strRef>
              <c:f>'ESTRUCTURA PROCESO RESULTADO'!$B$184</c:f>
              <c:strCache>
                <c:ptCount val="1"/>
                <c:pt idx="0">
                  <c:v>Número de EPP entregados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'ESTRUCTURA PROCESO RESULTADO'!$C$182:$U$182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'ESTRUCTURA PROCESO RESULTADO'!$C$184:$U$184</c:f>
              <c:numCache>
                <c:formatCode>General</c:formatCode>
                <c:ptCount val="19"/>
                <c:pt idx="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DC-4BBB-A108-7A02CEBA2D25}"/>
            </c:ext>
          </c:extLst>
        </c:ser>
        <c:gapWidth val="219"/>
        <c:overlap val="-27"/>
        <c:axId val="279685376"/>
        <c:axId val="279695360"/>
      </c:barChart>
      <c:catAx>
        <c:axId val="2796853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695360"/>
        <c:crosses val="autoZero"/>
        <c:auto val="1"/>
        <c:lblAlgn val="ctr"/>
        <c:lblOffset val="100"/>
      </c:catAx>
      <c:valAx>
        <c:axId val="2796953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68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'ESTRUCTURA PROCESO RESULTADO'!$B$189</c:f>
              <c:strCache>
                <c:ptCount val="1"/>
                <c:pt idx="0">
                  <c:v> Número de inspecciones realizadas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'ESTRUCTURA PROCESO RESULTADO'!$C$188:$U$188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'ESTRUCTURA PROCESO RESULTADO'!$C$189:$U$189</c:f>
              <c:numCache>
                <c:formatCode>General</c:formatCode>
                <c:ptCount val="19"/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12-4ACF-BE9F-0F5649FAE6EE}"/>
            </c:ext>
          </c:extLst>
        </c:ser>
        <c:ser>
          <c:idx val="1"/>
          <c:order val="1"/>
          <c:tx>
            <c:strRef>
              <c:f>'ESTRUCTURA PROCESO RESULTADO'!$B$190</c:f>
              <c:strCache>
                <c:ptCount val="1"/>
                <c:pt idx="0">
                  <c:v>  Número de inspecciones planeadas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'ESTRUCTURA PROCESO RESULTADO'!$C$188:$U$188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'ESTRUCTURA PROCESO RESULTADO'!$C$190:$U$190</c:f>
              <c:numCache>
                <c:formatCode>General</c:formatCode>
                <c:ptCount val="19"/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12-4ACF-BE9F-0F5649FAE6EE}"/>
            </c:ext>
          </c:extLst>
        </c:ser>
        <c:gapWidth val="219"/>
        <c:overlap val="-27"/>
        <c:axId val="279753856"/>
        <c:axId val="279755392"/>
      </c:barChart>
      <c:catAx>
        <c:axId val="2797538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755392"/>
        <c:crosses val="autoZero"/>
        <c:auto val="1"/>
        <c:lblAlgn val="ctr"/>
        <c:lblOffset val="100"/>
      </c:catAx>
      <c:valAx>
        <c:axId val="2797553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75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AMBIENTAL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4"/>
          <c:order val="0"/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'ESTRUCTURA PROCESO RESULTADO'!$B$195:$B$196</c:f>
              <c:strCache>
                <c:ptCount val="2"/>
                <c:pt idx="0">
                  <c:v>número total de condiciones ambientales peligrosas controladas.</c:v>
                </c:pt>
                <c:pt idx="1">
                  <c:v>número total de condiciones ambientales peligrosas controladas.</c:v>
                </c:pt>
              </c:strCache>
            </c:strRef>
          </c:cat>
          <c:val>
            <c:numRef>
              <c:f>'ESTRUCTURA PROCESO RESULTADO'!$G$195:$G$196</c:f>
              <c:numCache>
                <c:formatCode>0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456-4B98-9C3D-9FDBF94CAB53}"/>
            </c:ext>
          </c:extLst>
        </c:ser>
        <c:gapWidth val="219"/>
        <c:overlap val="-27"/>
        <c:axId val="279784064"/>
        <c:axId val="27979814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'ESTRUCTURA PROCESO RESULTADO'!$B$195:$B$196</c15:sqref>
                        </c15:formulaRef>
                      </c:ext>
                    </c:extLst>
                    <c:strCache>
                      <c:ptCount val="2"/>
                      <c:pt idx="0">
                        <c:v>número total de condiciones ambientales peligrosas controladas.</c:v>
                      </c:pt>
                      <c:pt idx="1">
                        <c:v>número total de condiciones ambientales peligrosas controladas.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'ESTRUCTURA PROCESO RESULTADO'!$C$195:$C$196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456-4B98-9C3D-9FDBF94CAB53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RESULTADO'!$B$195:$B$196</c15:sqref>
                        </c15:formulaRef>
                      </c:ext>
                    </c:extLst>
                    <c:strCache>
                      <c:ptCount val="2"/>
                      <c:pt idx="0">
                        <c:v>número total de condiciones ambientales peligrosas controladas.</c:v>
                      </c:pt>
                      <c:pt idx="1">
                        <c:v>número total de condiciones ambientales peligrosas controladas.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RESULTADO'!$D$195:$D$196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456-4B98-9C3D-9FDBF94CAB53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RESULTADO'!$B$195:$B$196</c15:sqref>
                        </c15:formulaRef>
                      </c:ext>
                    </c:extLst>
                    <c:strCache>
                      <c:ptCount val="2"/>
                      <c:pt idx="0">
                        <c:v>número total de condiciones ambientales peligrosas controladas.</c:v>
                      </c:pt>
                      <c:pt idx="1">
                        <c:v>número total de condiciones ambientales peligrosas controladas.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RESULTADO'!$E$195:$E$196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456-4B98-9C3D-9FDBF94CAB53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RESULTADO'!$B$195:$B$196</c15:sqref>
                        </c15:formulaRef>
                      </c:ext>
                    </c:extLst>
                    <c:strCache>
                      <c:ptCount val="2"/>
                      <c:pt idx="0">
                        <c:v>número total de condiciones ambientales peligrosas controladas.</c:v>
                      </c:pt>
                      <c:pt idx="1">
                        <c:v>número total de condiciones ambientales peligrosas controladas.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RESULTADO'!$F$195:$F$196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456-4B98-9C3D-9FDBF94CAB53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RESULTADO'!$B$195:$B$196</c15:sqref>
                        </c15:formulaRef>
                      </c:ext>
                    </c:extLst>
                    <c:strCache>
                      <c:ptCount val="2"/>
                      <c:pt idx="0">
                        <c:v>número total de condiciones ambientales peligrosas controladas.</c:v>
                      </c:pt>
                      <c:pt idx="1">
                        <c:v>número total de condiciones ambientales peligrosas controladas.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RESULTADO'!$H$195:$H$196</c15:sqref>
                        </c15:formulaRef>
                      </c:ext>
                    </c:extLst>
                    <c:numCache>
                      <c:formatCode>0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456-4B98-9C3D-9FDBF94CAB53}"/>
                  </c:ext>
                </c:extLst>
              </c15:ser>
            </c15:filteredBarSeries>
          </c:ext>
        </c:extLst>
      </c:barChart>
      <c:catAx>
        <c:axId val="2797840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798144"/>
        <c:crosses val="autoZero"/>
        <c:auto val="1"/>
        <c:lblAlgn val="ctr"/>
        <c:lblOffset val="100"/>
      </c:catAx>
      <c:valAx>
        <c:axId val="2797981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78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lotArea>
      <c:layout/>
      <c:barChart>
        <c:barDir val="col"/>
        <c:grouping val="clustered"/>
        <c:ser>
          <c:idx val="4"/>
          <c:order val="0"/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'ESTRUCTURA PROCESO RESULTADO'!$B$200:$B$201</c:f>
              <c:strCache>
                <c:ptCount val="2"/>
                <c:pt idx="0">
                  <c:v> Numero de condiciones mejoradas </c:v>
                </c:pt>
                <c:pt idx="1">
                  <c:v> Número de condiciones encontradas</c:v>
                </c:pt>
              </c:strCache>
            </c:strRef>
          </c:cat>
          <c:val>
            <c:numRef>
              <c:f>'ESTRUCTURA PROCESO RESULTADO'!$G$200:$G$201</c:f>
              <c:numCache>
                <c:formatCode>0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B29-4411-B734-CB63072DCEAF}"/>
            </c:ext>
          </c:extLst>
        </c:ser>
        <c:gapWidth val="219"/>
        <c:overlap val="-27"/>
        <c:axId val="279838720"/>
        <c:axId val="27984025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'ESTRUCTURA PROCESO RESULTADO'!$B$200:$B$201</c15:sqref>
                        </c15:formulaRef>
                      </c:ext>
                    </c:extLst>
                    <c:strCache>
                      <c:ptCount val="2"/>
                      <c:pt idx="0">
                        <c:v> Numero de condiciones mejoradas </c:v>
                      </c:pt>
                      <c:pt idx="1">
                        <c:v> Número de condiciones encontradas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'ESTRUCTURA PROCESO RESULTADO'!$C$200:$C$201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B29-4411-B734-CB63072DCEAF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RESULTADO'!$B$200:$B$201</c15:sqref>
                        </c15:formulaRef>
                      </c:ext>
                    </c:extLst>
                    <c:strCache>
                      <c:ptCount val="2"/>
                      <c:pt idx="0">
                        <c:v> Numero de condiciones mejoradas </c:v>
                      </c:pt>
                      <c:pt idx="1">
                        <c:v> Número de condiciones encontradas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RESULTADO'!$D$200:$D$201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B29-4411-B734-CB63072DCEAF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RESULTADO'!$B$200:$B$201</c15:sqref>
                        </c15:formulaRef>
                      </c:ext>
                    </c:extLst>
                    <c:strCache>
                      <c:ptCount val="2"/>
                      <c:pt idx="0">
                        <c:v> Numero de condiciones mejoradas </c:v>
                      </c:pt>
                      <c:pt idx="1">
                        <c:v> Número de condiciones encontradas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RESULTADO'!$E$200:$E$201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B29-4411-B734-CB63072DCEAF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RESULTADO'!$B$200:$B$201</c15:sqref>
                        </c15:formulaRef>
                      </c:ext>
                    </c:extLst>
                    <c:strCache>
                      <c:ptCount val="2"/>
                      <c:pt idx="0">
                        <c:v> Numero de condiciones mejoradas </c:v>
                      </c:pt>
                      <c:pt idx="1">
                        <c:v> Número de condiciones encontradas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RESULTADO'!$F$200:$F$201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B29-4411-B734-CB63072DCEAF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RESULTADO'!$B$200:$B$201</c15:sqref>
                        </c15:formulaRef>
                      </c:ext>
                    </c:extLst>
                    <c:strCache>
                      <c:ptCount val="2"/>
                      <c:pt idx="0">
                        <c:v> Numero de condiciones mejoradas </c:v>
                      </c:pt>
                      <c:pt idx="1">
                        <c:v> Número de condiciones encontradas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RESULTADO'!$H$200:$H$201</c15:sqref>
                        </c15:formulaRef>
                      </c:ext>
                    </c:extLst>
                    <c:numCache>
                      <c:formatCode>0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B29-4411-B734-CB63072DCEAF}"/>
                  </c:ext>
                </c:extLst>
              </c15:ser>
            </c15:filteredBarSeries>
          </c:ext>
        </c:extLst>
      </c:barChart>
      <c:catAx>
        <c:axId val="2798387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840256"/>
        <c:crosses val="autoZero"/>
        <c:auto val="1"/>
        <c:lblAlgn val="ctr"/>
        <c:lblOffset val="100"/>
      </c:catAx>
      <c:valAx>
        <c:axId val="2798402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838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lotArea>
      <c:layout/>
      <c:barChart>
        <c:barDir val="col"/>
        <c:grouping val="clustered"/>
        <c:ser>
          <c:idx val="4"/>
          <c:order val="0"/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'ESTRUCTURA PROCESO RESULTADO'!$B$214:$B$215</c:f>
              <c:strCache>
                <c:ptCount val="2"/>
                <c:pt idx="0">
                  <c:v>Acciones correctivas realizadas</c:v>
                </c:pt>
                <c:pt idx="1">
                  <c:v>No de No Conformidades encontradas</c:v>
                </c:pt>
              </c:strCache>
            </c:strRef>
          </c:cat>
          <c:val>
            <c:numRef>
              <c:f>'ESTRUCTURA PROCESO RESULTADO'!$G$214:$G$215</c:f>
              <c:numCache>
                <c:formatCode>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0A1-45E5-A42F-1F4B3D59C40A}"/>
            </c:ext>
          </c:extLst>
        </c:ser>
        <c:gapWidth val="219"/>
        <c:overlap val="-27"/>
        <c:axId val="279884928"/>
        <c:axId val="27988646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'ESTRUCTURA PROCESO RESULTADO'!$B$214:$B$215</c15:sqref>
                        </c15:formulaRef>
                      </c:ext>
                    </c:extLst>
                    <c:strCache>
                      <c:ptCount val="2"/>
                      <c:pt idx="0">
                        <c:v>Acciones correctivas realizadas</c:v>
                      </c:pt>
                      <c:pt idx="1">
                        <c:v>No de No Conformidades encontradas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'ESTRUCTURA PROCESO RESULTADO'!$C$214:$C$215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0A1-45E5-A42F-1F4B3D59C40A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RESULTADO'!$B$214:$B$215</c15:sqref>
                        </c15:formulaRef>
                      </c:ext>
                    </c:extLst>
                    <c:strCache>
                      <c:ptCount val="2"/>
                      <c:pt idx="0">
                        <c:v>Acciones correctivas realizadas</c:v>
                      </c:pt>
                      <c:pt idx="1">
                        <c:v>No de No Conformidades encontradas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RESULTADO'!$D$214:$D$215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0A1-45E5-A42F-1F4B3D59C40A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RESULTADO'!$B$214:$B$215</c15:sqref>
                        </c15:formulaRef>
                      </c:ext>
                    </c:extLst>
                    <c:strCache>
                      <c:ptCount val="2"/>
                      <c:pt idx="0">
                        <c:v>Acciones correctivas realizadas</c:v>
                      </c:pt>
                      <c:pt idx="1">
                        <c:v>No de No Conformidades encontradas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RESULTADO'!$E$214:$E$215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0A1-45E5-A42F-1F4B3D59C40A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RESULTADO'!$B$214:$B$215</c15:sqref>
                        </c15:formulaRef>
                      </c:ext>
                    </c:extLst>
                    <c:strCache>
                      <c:ptCount val="2"/>
                      <c:pt idx="0">
                        <c:v>Acciones correctivas realizadas</c:v>
                      </c:pt>
                      <c:pt idx="1">
                        <c:v>No de No Conformidades encontradas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RESULTADO'!$F$214:$F$215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0A1-45E5-A42F-1F4B3D59C40A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RESULTADO'!$B$214:$B$215</c15:sqref>
                        </c15:formulaRef>
                      </c:ext>
                    </c:extLst>
                    <c:strCache>
                      <c:ptCount val="2"/>
                      <c:pt idx="0">
                        <c:v>Acciones correctivas realizadas</c:v>
                      </c:pt>
                      <c:pt idx="1">
                        <c:v>No de No Conformidades encontradas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RESULTADO'!$H$214:$H$215</c15:sqref>
                        </c15:formulaRef>
                      </c:ext>
                    </c:extLst>
                    <c:numCache>
                      <c:formatCode>0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0A1-45E5-A42F-1F4B3D59C40A}"/>
                  </c:ext>
                </c:extLst>
              </c15:ser>
            </c15:filteredBarSeries>
          </c:ext>
        </c:extLst>
      </c:barChart>
      <c:catAx>
        <c:axId val="2798849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886464"/>
        <c:crosses val="autoZero"/>
        <c:auto val="1"/>
        <c:lblAlgn val="ctr"/>
        <c:lblOffset val="100"/>
      </c:catAx>
      <c:valAx>
        <c:axId val="2798864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88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'ESTRUCTURA PROCESO RESULTADO'!$B$205</c:f>
              <c:strCache>
                <c:ptCount val="1"/>
                <c:pt idx="0">
                  <c:v>N° Requisitos normativos cumplidos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'ESTRUCTURA PROCESO RESULTADO'!$C$204:$U$204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'ESTRUCTURA PROCESO RESULTADO'!$C$205:$U$205</c:f>
              <c:numCache>
                <c:formatCode>General</c:formatCode>
                <c:ptCount val="1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C8-4A72-985D-A97E930F91C9}"/>
            </c:ext>
          </c:extLst>
        </c:ser>
        <c:ser>
          <c:idx val="1"/>
          <c:order val="1"/>
          <c:tx>
            <c:strRef>
              <c:f>'ESTRUCTURA PROCESO RESULTADO'!$B$206</c:f>
              <c:strCache>
                <c:ptCount val="1"/>
                <c:pt idx="0">
                  <c:v>N° Requisitos normativos aplicables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'ESTRUCTURA PROCESO RESULTADO'!$C$204:$U$204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'ESTRUCTURA PROCESO RESULTADO'!$C$206:$U$206</c:f>
              <c:numCache>
                <c:formatCode>General</c:formatCode>
                <c:ptCount val="1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C8-4A72-985D-A97E930F91C9}"/>
            </c:ext>
          </c:extLst>
        </c:ser>
        <c:gapWidth val="219"/>
        <c:overlap val="-27"/>
        <c:axId val="279973248"/>
        <c:axId val="279983232"/>
      </c:barChart>
      <c:catAx>
        <c:axId val="2799732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983232"/>
        <c:crosses val="autoZero"/>
        <c:auto val="1"/>
        <c:lblAlgn val="ctr"/>
        <c:lblOffset val="100"/>
      </c:catAx>
      <c:valAx>
        <c:axId val="2799832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97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'ESTRUCTURA PROCESO RESULTADO'!$B$209</c:f>
              <c:strCache>
                <c:ptCount val="1"/>
                <c:pt idx="0">
                  <c:v>N° de objetivos de SST cumplidos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'ESTRUCTURA PROCESO RESULTADO'!$C$209:$J$209</c:f>
              <c:numCache>
                <c:formatCode>0%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99-4347-9298-17CA33FF4896}"/>
            </c:ext>
          </c:extLst>
        </c:ser>
        <c:ser>
          <c:idx val="1"/>
          <c:order val="1"/>
          <c:tx>
            <c:strRef>
              <c:f>'ESTRUCTURA PROCESO RESULTADO'!$B$210</c:f>
              <c:strCache>
                <c:ptCount val="1"/>
                <c:pt idx="0">
                  <c:v>Total objetivos planteados en el periodo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'ESTRUCTURA PROCESO RESULTADO'!$C$210:$J$210</c:f>
              <c:numCache>
                <c:formatCode>0%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99-4347-9298-17CA33FF4896}"/>
            </c:ext>
          </c:extLst>
        </c:ser>
        <c:gapWidth val="219"/>
        <c:overlap val="-27"/>
        <c:axId val="280029056"/>
        <c:axId val="280030592"/>
      </c:barChart>
      <c:catAx>
        <c:axId val="280029056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030592"/>
        <c:crosses val="autoZero"/>
        <c:auto val="1"/>
        <c:lblAlgn val="ctr"/>
        <c:lblOffset val="100"/>
      </c:catAx>
      <c:valAx>
        <c:axId val="2800305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02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'PVE DME'!$B$21</c:f>
              <c:strCache>
                <c:ptCount val="1"/>
                <c:pt idx="0">
                  <c:v>ACTIVIDADES REALIZADAS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'PVE DME'!$C$20:$U$20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'PVE DME'!$C$21:$U$21</c:f>
              <c:numCache>
                <c:formatCode>0%</c:formatCode>
                <c:ptCount val="1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91-4A05-B4C9-4C3C5AC5BB22}"/>
            </c:ext>
          </c:extLst>
        </c:ser>
        <c:ser>
          <c:idx val="1"/>
          <c:order val="1"/>
          <c:tx>
            <c:strRef>
              <c:f>'PVE DME'!$B$22</c:f>
              <c:strCache>
                <c:ptCount val="1"/>
                <c:pt idx="0">
                  <c:v>ACTIVIDADES PROGRAMADAS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'PVE DME'!$C$20:$U$20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'PVE DME'!$C$22:$U$22</c:f>
              <c:numCache>
                <c:formatCode>0%</c:formatCode>
                <c:ptCount val="1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91-4A05-B4C9-4C3C5AC5BB22}"/>
            </c:ext>
          </c:extLst>
        </c:ser>
        <c:gapWidth val="219"/>
        <c:overlap val="-27"/>
        <c:axId val="280140032"/>
        <c:axId val="280158208"/>
      </c:barChart>
      <c:catAx>
        <c:axId val="2801400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158208"/>
        <c:crosses val="autoZero"/>
        <c:auto val="1"/>
        <c:lblAlgn val="ctr"/>
        <c:lblOffset val="100"/>
      </c:catAx>
      <c:valAx>
        <c:axId val="2801582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14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'PVE DME'!$B$39</c:f>
              <c:strCache>
                <c:ptCount val="1"/>
                <c:pt idx="0">
                  <c:v>N° de inspecciones a puestos de trabajo realizadas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'PVE DME'!$C$38:$U$38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'PVE DME'!$C$39:$U$39</c:f>
              <c:numCache>
                <c:formatCode>0%</c:formatCode>
                <c:ptCount val="1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B3-4450-84C3-1B1D23619F46}"/>
            </c:ext>
          </c:extLst>
        </c:ser>
        <c:ser>
          <c:idx val="1"/>
          <c:order val="1"/>
          <c:tx>
            <c:strRef>
              <c:f>'PVE DME'!$B$40</c:f>
              <c:strCache>
                <c:ptCount val="1"/>
                <c:pt idx="0">
                  <c:v>N° de inspecciones planeadas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'PVE DME'!$C$38:$U$38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'PVE DME'!$C$40:$U$40</c:f>
              <c:numCache>
                <c:formatCode>0%</c:formatCode>
                <c:ptCount val="1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B3-4450-84C3-1B1D23619F46}"/>
            </c:ext>
          </c:extLst>
        </c:ser>
        <c:gapWidth val="219"/>
        <c:overlap val="-27"/>
        <c:axId val="280196224"/>
        <c:axId val="280197760"/>
      </c:barChart>
      <c:catAx>
        <c:axId val="2801962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197760"/>
        <c:crosses val="autoZero"/>
        <c:auto val="1"/>
        <c:lblAlgn val="ctr"/>
        <c:lblOffset val="100"/>
      </c:catAx>
      <c:valAx>
        <c:axId val="2801977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19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REUNIONES</a:t>
            </a:r>
            <a:r>
              <a:rPr lang="es-CO" sz="1100" baseline="0"/>
              <a:t> PROGRAMADAS</a:t>
            </a:r>
            <a:endParaRPr lang="es-CO" sz="1100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4"/>
          <c:order val="0"/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'ESTRUCTURA PROCESO RESULTADO'!$B$91:$B$92</c:f>
              <c:strCache>
                <c:ptCount val="2"/>
                <c:pt idx="0">
                  <c:v>N° Reuniones programadas</c:v>
                </c:pt>
                <c:pt idx="1">
                  <c:v>N° Reuniones ejecutadas </c:v>
                </c:pt>
              </c:strCache>
            </c:strRef>
          </c:cat>
          <c:val>
            <c:numRef>
              <c:f>'ESTRUCTURA PROCESO RESULTADO'!$G$91:$G$92</c:f>
              <c:numCache>
                <c:formatCode>0</c:formatCode>
                <c:ptCount val="2"/>
                <c:pt idx="0">
                  <c:v>30</c:v>
                </c:pt>
                <c:pt idx="1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200-45D5-89EE-27FD425E7D1C}"/>
            </c:ext>
          </c:extLst>
        </c:ser>
        <c:gapWidth val="219"/>
        <c:overlap val="-27"/>
        <c:axId val="279143936"/>
        <c:axId val="27914547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'ESTRUCTURA PROCESO RESULTADO'!$B$91:$B$92</c15:sqref>
                        </c15:formulaRef>
                      </c:ext>
                    </c:extLst>
                    <c:strCache>
                      <c:ptCount val="2"/>
                      <c:pt idx="0">
                        <c:v>N° Reuniones programadas</c:v>
                      </c:pt>
                      <c:pt idx="1">
                        <c:v>N° Reuniones ejecutadas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'ESTRUCTURA PROCESO RESULTADO'!$C$91:$C$92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200-45D5-89EE-27FD425E7D1C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RESULTADO'!$B$91:$B$92</c15:sqref>
                        </c15:formulaRef>
                      </c:ext>
                    </c:extLst>
                    <c:strCache>
                      <c:ptCount val="2"/>
                      <c:pt idx="0">
                        <c:v>N° Reuniones programadas</c:v>
                      </c:pt>
                      <c:pt idx="1">
                        <c:v>N° Reuniones ejecutadas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RESULTADO'!$D$91:$D$92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200-45D5-89EE-27FD425E7D1C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RESULTADO'!$B$91:$B$92</c15:sqref>
                        </c15:formulaRef>
                      </c:ext>
                    </c:extLst>
                    <c:strCache>
                      <c:ptCount val="2"/>
                      <c:pt idx="0">
                        <c:v>N° Reuniones programadas</c:v>
                      </c:pt>
                      <c:pt idx="1">
                        <c:v>N° Reuniones ejecutadas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RESULTADO'!$E$91:$E$92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200-45D5-89EE-27FD425E7D1C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RESULTADO'!$B$91:$B$92</c15:sqref>
                        </c15:formulaRef>
                      </c:ext>
                    </c:extLst>
                    <c:strCache>
                      <c:ptCount val="2"/>
                      <c:pt idx="0">
                        <c:v>N° Reuniones programadas</c:v>
                      </c:pt>
                      <c:pt idx="1">
                        <c:v>N° Reuniones ejecutadas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RESULTADO'!$F$91:$F$92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200-45D5-89EE-27FD425E7D1C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RESULTADO'!$B$91:$B$92</c15:sqref>
                        </c15:formulaRef>
                      </c:ext>
                    </c:extLst>
                    <c:strCache>
                      <c:ptCount val="2"/>
                      <c:pt idx="0">
                        <c:v>N° Reuniones programadas</c:v>
                      </c:pt>
                      <c:pt idx="1">
                        <c:v>N° Reuniones ejecutadas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RESULTADO'!$H$91:$H$92</c15:sqref>
                        </c15:formulaRef>
                      </c:ext>
                    </c:extLst>
                    <c:numCache>
                      <c:formatCode>0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200-45D5-89EE-27FD425E7D1C}"/>
                  </c:ext>
                </c:extLst>
              </c15:ser>
            </c15:filteredBarSeries>
          </c:ext>
        </c:extLst>
      </c:barChart>
      <c:catAx>
        <c:axId val="2791439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145472"/>
        <c:crosses val="autoZero"/>
        <c:auto val="1"/>
        <c:lblAlgn val="ctr"/>
        <c:lblOffset val="100"/>
      </c:catAx>
      <c:valAx>
        <c:axId val="2791454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14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INSPECCIONES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INSPECCIONES!$B$20</c:f>
              <c:strCache>
                <c:ptCount val="1"/>
                <c:pt idx="0">
                  <c:v>N° INSPECCIONES REALIZADAS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INSPECCIONES!$C$19:$U$19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INSPECCIONES!$C$20:$U$20</c:f>
              <c:numCache>
                <c:formatCode>0%</c:formatCode>
                <c:ptCount val="19"/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1</c:v>
                </c:pt>
                <c:pt idx="17" formatCode="0">
                  <c:v>1</c:v>
                </c:pt>
                <c:pt idx="18" formatCode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D6-4CE0-BA48-677D73A0A4E1}"/>
            </c:ext>
          </c:extLst>
        </c:ser>
        <c:ser>
          <c:idx val="1"/>
          <c:order val="1"/>
          <c:tx>
            <c:strRef>
              <c:f>INSPECCIONES!$B$21</c:f>
              <c:strCache>
                <c:ptCount val="1"/>
                <c:pt idx="0">
                  <c:v>N° INSPECCIONES PROGRAMADAS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INSPECCIONES!$C$19:$U$19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INSPECCIONES!$C$21:$U$21</c:f>
              <c:numCache>
                <c:formatCode>0%</c:formatCode>
                <c:ptCount val="19"/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D6-4CE0-BA48-677D73A0A4E1}"/>
            </c:ext>
          </c:extLst>
        </c:ser>
        <c:gapWidth val="219"/>
        <c:overlap val="-27"/>
        <c:axId val="280458368"/>
        <c:axId val="280459904"/>
      </c:barChart>
      <c:catAx>
        <c:axId val="2804583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459904"/>
        <c:crosses val="autoZero"/>
        <c:auto val="1"/>
        <c:lblAlgn val="ctr"/>
        <c:lblOffset val="100"/>
      </c:catAx>
      <c:valAx>
        <c:axId val="2804599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45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INSPECCIONES!$B$26</c:f>
              <c:strCache>
                <c:ptCount val="1"/>
                <c:pt idx="0">
                  <c:v>N° DE CONDICIONES MEJORADAS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INSPECCIONES!$C$25:$U$25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INSPECCIONES!$C$26:$U$26</c:f>
              <c:numCache>
                <c:formatCode>0%</c:formatCode>
                <c:ptCount val="1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3C-4C30-AFE8-279738482335}"/>
            </c:ext>
          </c:extLst>
        </c:ser>
        <c:ser>
          <c:idx val="1"/>
          <c:order val="1"/>
          <c:tx>
            <c:strRef>
              <c:f>INSPECCIONES!$B$27</c:f>
              <c:strCache>
                <c:ptCount val="1"/>
                <c:pt idx="0">
                  <c:v>N° DE CONDICIONES DETECTADAS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INSPECCIONES!$C$25:$U$25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INSPECCIONES!$C$27:$U$27</c:f>
              <c:numCache>
                <c:formatCode>0%</c:formatCode>
                <c:ptCount val="1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3C-4C30-AFE8-279738482335}"/>
            </c:ext>
          </c:extLst>
        </c:ser>
        <c:gapWidth val="219"/>
        <c:overlap val="-27"/>
        <c:axId val="280522752"/>
        <c:axId val="280524288"/>
      </c:barChart>
      <c:catAx>
        <c:axId val="2805227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524288"/>
        <c:crosses val="autoZero"/>
        <c:auto val="1"/>
        <c:lblAlgn val="ctr"/>
        <c:lblOffset val="100"/>
      </c:catAx>
      <c:valAx>
        <c:axId val="2805242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52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INSPECCIONES!$B$32</c:f>
              <c:strCache>
                <c:ptCount val="1"/>
                <c:pt idx="0">
                  <c:v>N° INSPECCIONES REALIZADAS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INSPECCIONES!$C$31:$U$31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INSPECCIONES!$C$32:$U$32</c:f>
              <c:numCache>
                <c:formatCode>0%</c:formatCode>
                <c:ptCount val="1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A1-403B-A9DB-C15248AAC6FD}"/>
            </c:ext>
          </c:extLst>
        </c:ser>
        <c:ser>
          <c:idx val="1"/>
          <c:order val="1"/>
          <c:tx>
            <c:strRef>
              <c:f>INSPECCIONES!$B$33</c:f>
              <c:strCache>
                <c:ptCount val="1"/>
                <c:pt idx="0">
                  <c:v>N° INSPECCIONES PROGRAMADAS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INSPECCIONES!$C$31:$U$31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INSPECCIONES!$C$33:$U$33</c:f>
              <c:numCache>
                <c:formatCode>0%</c:formatCode>
                <c:ptCount val="1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A1-403B-A9DB-C15248AAC6FD}"/>
            </c:ext>
          </c:extLst>
        </c:ser>
        <c:gapWidth val="219"/>
        <c:overlap val="-27"/>
        <c:axId val="280545920"/>
        <c:axId val="280232320"/>
      </c:barChart>
      <c:catAx>
        <c:axId val="2805459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232320"/>
        <c:crosses val="autoZero"/>
        <c:auto val="1"/>
        <c:lblAlgn val="ctr"/>
        <c:lblOffset val="100"/>
      </c:catAx>
      <c:valAx>
        <c:axId val="2802323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545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INSPECCIONES!$B$38</c:f>
              <c:strCache>
                <c:ptCount val="1"/>
                <c:pt idx="0">
                  <c:v>N° INSPECCIONES EPP REALIZADAS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INSPECCIONES!$C$37:$U$37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INSPECCIONES!$C$38:$U$38</c:f>
              <c:numCache>
                <c:formatCode>0%</c:formatCode>
                <c:ptCount val="1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EC-44A7-A76F-689FC73F8197}"/>
            </c:ext>
          </c:extLst>
        </c:ser>
        <c:ser>
          <c:idx val="1"/>
          <c:order val="1"/>
          <c:tx>
            <c:strRef>
              <c:f>INSPECCIONES!$B$39</c:f>
              <c:strCache>
                <c:ptCount val="1"/>
                <c:pt idx="0">
                  <c:v>N° INSPECCIONES PROGRAMADAS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INSPECCIONES!$C$37:$U$37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INSPECCIONES!$C$39:$U$39</c:f>
              <c:numCache>
                <c:formatCode>0%</c:formatCode>
                <c:ptCount val="19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EC-44A7-A76F-689FC73F8197}"/>
            </c:ext>
          </c:extLst>
        </c:ser>
        <c:gapWidth val="219"/>
        <c:overlap val="-27"/>
        <c:axId val="280290816"/>
        <c:axId val="280292352"/>
      </c:barChart>
      <c:catAx>
        <c:axId val="2802908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292352"/>
        <c:crosses val="autoZero"/>
        <c:auto val="1"/>
        <c:lblAlgn val="ctr"/>
        <c:lblOffset val="100"/>
      </c:catAx>
      <c:valAx>
        <c:axId val="2802923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29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'0312'!$B$23</c:f>
              <c:strCache>
                <c:ptCount val="1"/>
                <c:pt idx="0">
                  <c:v>Número de accidentes de trabajo que se presentaron en el 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'0312'!$C$22:$U$22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'0312'!$C$23:$U$23</c:f>
              <c:numCache>
                <c:formatCode>0%</c:formatCode>
                <c:ptCount val="19"/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89-424E-A2DB-3AAFF101AEAF}"/>
            </c:ext>
          </c:extLst>
        </c:ser>
        <c:ser>
          <c:idx val="1"/>
          <c:order val="1"/>
          <c:tx>
            <c:strRef>
              <c:f>'0312'!$B$24</c:f>
              <c:strCache>
                <c:ptCount val="1"/>
                <c:pt idx="0">
                  <c:v> Número de trabajadores en el 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'0312'!$C$22:$U$22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'0312'!$C$24:$U$24</c:f>
              <c:numCache>
                <c:formatCode>0%</c:formatCode>
                <c:ptCount val="19"/>
                <c:pt idx="7" formatCode="0">
                  <c:v>24</c:v>
                </c:pt>
                <c:pt idx="8" formatCode="0">
                  <c:v>24</c:v>
                </c:pt>
                <c:pt idx="9" formatCode="0">
                  <c:v>24</c:v>
                </c:pt>
                <c:pt idx="10" formatCode="0">
                  <c:v>24</c:v>
                </c:pt>
                <c:pt idx="11" formatCode="0">
                  <c:v>24</c:v>
                </c:pt>
                <c:pt idx="12" formatCode="0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89-424E-A2DB-3AAFF101AEAF}"/>
            </c:ext>
          </c:extLst>
        </c:ser>
        <c:gapWidth val="219"/>
        <c:overlap val="-27"/>
        <c:axId val="280774144"/>
        <c:axId val="280775680"/>
      </c:barChart>
      <c:catAx>
        <c:axId val="2807741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775680"/>
        <c:crosses val="autoZero"/>
        <c:auto val="1"/>
        <c:lblAlgn val="ctr"/>
        <c:lblOffset val="100"/>
      </c:catAx>
      <c:valAx>
        <c:axId val="2807756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77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'0312'!$B$28</c:f>
              <c:strCache>
                <c:ptCount val="1"/>
                <c:pt idx="0">
                  <c:v>Número de días de incapacidad por accidente de trabajo en el mes + número de días cargados en el 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'0312'!$C$27:$U$27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'0312'!$C$28:$U$28</c:f>
              <c:numCache>
                <c:formatCode>0%</c:formatCode>
                <c:ptCount val="19"/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31-40E1-A230-11485C6620CC}"/>
            </c:ext>
          </c:extLst>
        </c:ser>
        <c:ser>
          <c:idx val="1"/>
          <c:order val="1"/>
          <c:tx>
            <c:strRef>
              <c:f>'0312'!$B$29</c:f>
              <c:strCache>
                <c:ptCount val="1"/>
                <c:pt idx="0">
                  <c:v>Número de trabajadores en el 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'0312'!$C$27:$U$27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'0312'!$C$29:$U$29</c:f>
              <c:numCache>
                <c:formatCode>0%</c:formatCode>
                <c:ptCount val="19"/>
                <c:pt idx="7" formatCode="0">
                  <c:v>24</c:v>
                </c:pt>
                <c:pt idx="8" formatCode="0">
                  <c:v>24</c:v>
                </c:pt>
                <c:pt idx="9" formatCode="0">
                  <c:v>24</c:v>
                </c:pt>
                <c:pt idx="10" formatCode="0">
                  <c:v>24</c:v>
                </c:pt>
                <c:pt idx="11" formatCode="0">
                  <c:v>24</c:v>
                </c:pt>
                <c:pt idx="12" formatCode="0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31-40E1-A230-11485C6620CC}"/>
            </c:ext>
          </c:extLst>
        </c:ser>
        <c:gapWidth val="219"/>
        <c:overlap val="-27"/>
        <c:axId val="280691072"/>
        <c:axId val="280692608"/>
      </c:barChart>
      <c:catAx>
        <c:axId val="2806910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692608"/>
        <c:crosses val="autoZero"/>
        <c:auto val="1"/>
        <c:lblAlgn val="ctr"/>
        <c:lblOffset val="100"/>
      </c:catAx>
      <c:valAx>
        <c:axId val="2806926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69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'0312'!$B$33</c:f>
              <c:strCache>
                <c:ptCount val="1"/>
                <c:pt idx="0">
                  <c:v>Número de accidentes de trabajo mortales que se presentaron en el año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'0312'!$C$32:$U$32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'0312'!$C$33:$U$33</c:f>
              <c:numCache>
                <c:formatCode>0%</c:formatCode>
                <c:ptCount val="19"/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62-4B05-8F74-DF5A0E4DD6D5}"/>
            </c:ext>
          </c:extLst>
        </c:ser>
        <c:ser>
          <c:idx val="1"/>
          <c:order val="1"/>
          <c:tx>
            <c:strRef>
              <c:f>'0312'!$B$34</c:f>
              <c:strCache>
                <c:ptCount val="1"/>
                <c:pt idx="0">
                  <c:v>Total de accidentes de trabajo que se presentaron en el año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'0312'!$C$32:$U$32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'0312'!$C$34:$U$34</c:f>
              <c:numCache>
                <c:formatCode>0%</c:formatCode>
                <c:ptCount val="19"/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62-4B05-8F74-DF5A0E4DD6D5}"/>
            </c:ext>
          </c:extLst>
        </c:ser>
        <c:gapWidth val="219"/>
        <c:overlap val="-27"/>
        <c:axId val="280824832"/>
        <c:axId val="280834816"/>
      </c:barChart>
      <c:catAx>
        <c:axId val="2808248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834816"/>
        <c:crosses val="autoZero"/>
        <c:auto val="1"/>
        <c:lblAlgn val="ctr"/>
        <c:lblOffset val="100"/>
      </c:catAx>
      <c:valAx>
        <c:axId val="2808348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82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'0312'!$B$49</c:f>
              <c:strCache>
                <c:ptCount val="1"/>
                <c:pt idx="0">
                  <c:v>Número de horas de ausencia por incapacidad laboral o común en el 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'0312'!$C$48:$U$48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'0312'!$C$49:$U$49</c:f>
              <c:numCache>
                <c:formatCode>0%</c:formatCode>
                <c:ptCount val="19"/>
                <c:pt idx="7" formatCode="0">
                  <c:v>0</c:v>
                </c:pt>
                <c:pt idx="8" formatCode="0">
                  <c:v>48</c:v>
                </c:pt>
                <c:pt idx="9" formatCode="0">
                  <c:v>40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192</c:v>
                </c:pt>
                <c:pt idx="14" formatCode="0">
                  <c:v>160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FB-4DB8-B6C5-35823324AA43}"/>
            </c:ext>
          </c:extLst>
        </c:ser>
        <c:ser>
          <c:idx val="1"/>
          <c:order val="1"/>
          <c:tx>
            <c:strRef>
              <c:f>'0312'!$B$50</c:f>
              <c:strCache>
                <c:ptCount val="1"/>
                <c:pt idx="0">
                  <c:v>Número de horas de trabajo programados en el 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'0312'!$C$48:$U$48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'0312'!$C$50:$U$50</c:f>
              <c:numCache>
                <c:formatCode>0%</c:formatCode>
                <c:ptCount val="19"/>
                <c:pt idx="7" formatCode="0">
                  <c:v>3840</c:v>
                </c:pt>
                <c:pt idx="8" formatCode="0">
                  <c:v>3840</c:v>
                </c:pt>
                <c:pt idx="9" formatCode="0">
                  <c:v>3840</c:v>
                </c:pt>
                <c:pt idx="10" formatCode="0">
                  <c:v>3840</c:v>
                </c:pt>
                <c:pt idx="11" formatCode="0">
                  <c:v>3840</c:v>
                </c:pt>
                <c:pt idx="12" formatCode="0">
                  <c:v>3840</c:v>
                </c:pt>
                <c:pt idx="13" formatCode="0">
                  <c:v>3840</c:v>
                </c:pt>
                <c:pt idx="14" formatCode="0">
                  <c:v>3840</c:v>
                </c:pt>
                <c:pt idx="15" formatCode="0">
                  <c:v>3840</c:v>
                </c:pt>
                <c:pt idx="16" formatCode="0">
                  <c:v>3840</c:v>
                </c:pt>
                <c:pt idx="17" formatCode="0">
                  <c:v>3840</c:v>
                </c:pt>
                <c:pt idx="18" formatCode="0">
                  <c:v>3840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FB-4DB8-B6C5-35823324AA43}"/>
            </c:ext>
          </c:extLst>
        </c:ser>
        <c:gapWidth val="219"/>
        <c:overlap val="-27"/>
        <c:axId val="280864640"/>
        <c:axId val="280866176"/>
      </c:barChart>
      <c:catAx>
        <c:axId val="2808646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866176"/>
        <c:crosses val="autoZero"/>
        <c:auto val="1"/>
        <c:lblAlgn val="ctr"/>
        <c:lblOffset val="100"/>
      </c:catAx>
      <c:valAx>
        <c:axId val="2808661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8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CAACITACIONES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CAPACITACION!$B$17</c:f>
              <c:strCache>
                <c:ptCount val="1"/>
                <c:pt idx="0">
                  <c:v>Capacitaciones Realizadas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CAPACITACION!$C$16:$U$16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CAPACITACION!$C$17:$U$17</c:f>
              <c:numCache>
                <c:formatCode>0%</c:formatCode>
                <c:ptCount val="19"/>
                <c:pt idx="7" formatCode="0">
                  <c:v>2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3</c:v>
                </c:pt>
                <c:pt idx="13" formatCode="0">
                  <c:v>6</c:v>
                </c:pt>
                <c:pt idx="14" formatCode="0">
                  <c:v>3</c:v>
                </c:pt>
                <c:pt idx="15" formatCode="0">
                  <c:v>1</c:v>
                </c:pt>
                <c:pt idx="16" formatCode="0">
                  <c:v>1</c:v>
                </c:pt>
                <c:pt idx="17" formatCode="0">
                  <c:v>0</c:v>
                </c:pt>
                <c:pt idx="18" formatCode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80-41FD-A0C7-3AA8C9789784}"/>
            </c:ext>
          </c:extLst>
        </c:ser>
        <c:ser>
          <c:idx val="1"/>
          <c:order val="1"/>
          <c:tx>
            <c:strRef>
              <c:f>CAPACITACION!$B$18</c:f>
              <c:strCache>
                <c:ptCount val="1"/>
                <c:pt idx="0">
                  <c:v>Capacitaciones programadas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CAPACITACION!$C$16:$U$16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CAPACITACION!$C$18:$U$18</c:f>
              <c:numCache>
                <c:formatCode>0%</c:formatCode>
                <c:ptCount val="19"/>
                <c:pt idx="7" formatCode="0">
                  <c:v>2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3</c:v>
                </c:pt>
                <c:pt idx="13" formatCode="0">
                  <c:v>6</c:v>
                </c:pt>
                <c:pt idx="14" formatCode="0">
                  <c:v>3</c:v>
                </c:pt>
                <c:pt idx="15" formatCode="0">
                  <c:v>4</c:v>
                </c:pt>
                <c:pt idx="16" formatCode="0">
                  <c:v>8</c:v>
                </c:pt>
                <c:pt idx="17" formatCode="0">
                  <c:v>5</c:v>
                </c:pt>
                <c:pt idx="18" formatCode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80-41FD-A0C7-3AA8C9789784}"/>
            </c:ext>
          </c:extLst>
        </c:ser>
        <c:gapWidth val="219"/>
        <c:overlap val="-27"/>
        <c:axId val="280995712"/>
        <c:axId val="280997248"/>
      </c:barChart>
      <c:catAx>
        <c:axId val="2809957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997248"/>
        <c:crosses val="autoZero"/>
        <c:auto val="1"/>
        <c:lblAlgn val="ctr"/>
        <c:lblOffset val="100"/>
      </c:catAx>
      <c:valAx>
        <c:axId val="2809972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099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CAPACITACION!$B$23</c:f>
              <c:strCache>
                <c:ptCount val="1"/>
                <c:pt idx="0">
                  <c:v>Trabajadores capacitados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CAPACITACION!$C$22:$U$22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CAPACITACION!$C$23:$U$23</c:f>
              <c:numCache>
                <c:formatCode>0%</c:formatCode>
                <c:ptCount val="19"/>
                <c:pt idx="7" formatCode="0">
                  <c:v>5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1</c:v>
                </c:pt>
                <c:pt idx="13" formatCode="0">
                  <c:v>29</c:v>
                </c:pt>
                <c:pt idx="14" formatCode="0">
                  <c:v>24</c:v>
                </c:pt>
                <c:pt idx="15" formatCode="0">
                  <c:v>1</c:v>
                </c:pt>
                <c:pt idx="16" formatCode="0">
                  <c:v>1</c:v>
                </c:pt>
                <c:pt idx="17" formatCode="0">
                  <c:v>0</c:v>
                </c:pt>
                <c:pt idx="18" formatCode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69-445D-B77F-7650BBE0B9F4}"/>
            </c:ext>
          </c:extLst>
        </c:ser>
        <c:ser>
          <c:idx val="1"/>
          <c:order val="1"/>
          <c:tx>
            <c:strRef>
              <c:f>CAPACITACION!$B$24</c:f>
              <c:strCache>
                <c:ptCount val="1"/>
                <c:pt idx="0">
                  <c:v>Trabajadores programados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CAPACITACION!$C$22:$U$22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CAPACITACION!$C$24:$U$24</c:f>
              <c:numCache>
                <c:formatCode>0%</c:formatCode>
                <c:ptCount val="19"/>
                <c:pt idx="7" formatCode="0">
                  <c:v>24</c:v>
                </c:pt>
                <c:pt idx="8" formatCode="0">
                  <c:v>24</c:v>
                </c:pt>
                <c:pt idx="9" formatCode="0">
                  <c:v>0</c:v>
                </c:pt>
                <c:pt idx="10" formatCode="0">
                  <c:v>24</c:v>
                </c:pt>
                <c:pt idx="11" formatCode="0">
                  <c:v>24</c:v>
                </c:pt>
                <c:pt idx="12" formatCode="0">
                  <c:v>1</c:v>
                </c:pt>
                <c:pt idx="13" formatCode="0">
                  <c:v>29</c:v>
                </c:pt>
                <c:pt idx="14" formatCode="0">
                  <c:v>24</c:v>
                </c:pt>
                <c:pt idx="15" formatCode="0">
                  <c:v>24</c:v>
                </c:pt>
                <c:pt idx="16" formatCode="0">
                  <c:v>24</c:v>
                </c:pt>
                <c:pt idx="17" formatCode="0">
                  <c:v>24</c:v>
                </c:pt>
                <c:pt idx="18" formatCode="0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69-445D-B77F-7650BBE0B9F4}"/>
            </c:ext>
          </c:extLst>
        </c:ser>
        <c:dLbls>
          <c:showVal val="1"/>
        </c:dLbls>
        <c:gapWidth val="219"/>
        <c:overlap val="-27"/>
        <c:axId val="281125632"/>
        <c:axId val="281127168"/>
      </c:barChart>
      <c:catAx>
        <c:axId val="2811256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127168"/>
        <c:crosses val="autoZero"/>
        <c:auto val="1"/>
        <c:lblAlgn val="ctr"/>
        <c:lblOffset val="100"/>
      </c:catAx>
      <c:valAx>
        <c:axId val="2811271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12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'ESTRUCTURA PROCESO RESULTADO'!$B$114</c:f>
              <c:strCache>
                <c:ptCount val="1"/>
                <c:pt idx="0">
                  <c:v>N de actividades desarrolladas  en el periodo en el plan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'ESTRUCTURA PROCESO RESULTADO'!$C$113:$U$113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'ESTRUCTURA PROCESO RESULTADO'!$C$114:$U$114</c:f>
              <c:numCache>
                <c:formatCode>0%</c:formatCode>
                <c:ptCount val="19"/>
                <c:pt idx="7" formatCode="0">
                  <c:v>0</c:v>
                </c:pt>
                <c:pt idx="8" formatCode="0">
                  <c:v>0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2</c:v>
                </c:pt>
                <c:pt idx="12" formatCode="0">
                  <c:v>2</c:v>
                </c:pt>
                <c:pt idx="13" formatCode="0">
                  <c:v>2</c:v>
                </c:pt>
                <c:pt idx="14" formatCode="0">
                  <c:v>2</c:v>
                </c:pt>
                <c:pt idx="15" formatCode="0">
                  <c:v>2</c:v>
                </c:pt>
                <c:pt idx="16" formatCode="0">
                  <c:v>2</c:v>
                </c:pt>
                <c:pt idx="17" formatCode="0">
                  <c:v>2</c:v>
                </c:pt>
                <c:pt idx="18" formatCode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A2-4476-94D7-B06D7BC4CCDA}"/>
            </c:ext>
          </c:extLst>
        </c:ser>
        <c:ser>
          <c:idx val="1"/>
          <c:order val="1"/>
          <c:tx>
            <c:strRef>
              <c:f>'ESTRUCTURA PROCESO RESULTADO'!$B$115</c:f>
              <c:strCache>
                <c:ptCount val="1"/>
                <c:pt idx="0">
                  <c:v>N de actividades propuestas en el periodo en el plan de trabajo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'ESTRUCTURA PROCESO RESULTADO'!$C$113:$U$113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'ESTRUCTURA PROCESO RESULTADO'!$C$115:$U$115</c:f>
              <c:numCache>
                <c:formatCode>0%</c:formatCode>
                <c:ptCount val="19"/>
                <c:pt idx="7" formatCode="0">
                  <c:v>2</c:v>
                </c:pt>
                <c:pt idx="8" formatCode="0">
                  <c:v>2</c:v>
                </c:pt>
                <c:pt idx="9" formatCode="0">
                  <c:v>1</c:v>
                </c:pt>
                <c:pt idx="10" formatCode="0">
                  <c:v>1</c:v>
                </c:pt>
                <c:pt idx="11" formatCode="0">
                  <c:v>2</c:v>
                </c:pt>
                <c:pt idx="12" formatCode="0">
                  <c:v>2</c:v>
                </c:pt>
                <c:pt idx="13" formatCode="0">
                  <c:v>2</c:v>
                </c:pt>
                <c:pt idx="14" formatCode="0">
                  <c:v>2</c:v>
                </c:pt>
                <c:pt idx="15" formatCode="0">
                  <c:v>2</c:v>
                </c:pt>
                <c:pt idx="16" formatCode="0">
                  <c:v>2</c:v>
                </c:pt>
                <c:pt idx="17" formatCode="0">
                  <c:v>2</c:v>
                </c:pt>
                <c:pt idx="18" formatCode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A2-4476-94D7-B06D7BC4CCDA}"/>
            </c:ext>
          </c:extLst>
        </c:ser>
        <c:gapWidth val="219"/>
        <c:overlap val="-27"/>
        <c:axId val="279195648"/>
        <c:axId val="279197184"/>
      </c:barChart>
      <c:catAx>
        <c:axId val="2791956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197184"/>
        <c:crosses val="autoZero"/>
        <c:auto val="1"/>
        <c:lblAlgn val="ctr"/>
        <c:lblOffset val="100"/>
      </c:catAx>
      <c:valAx>
        <c:axId val="2791971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19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CAPACITACION!$B$29</c:f>
              <c:strCache>
                <c:ptCount val="1"/>
                <c:pt idx="0">
                  <c:v>N° Trabajadores que aprueban la evaluacion de la capacitacion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CAPACITACION!$C$28:$U$28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CAPACITACION!$C$29:$U$29</c:f>
              <c:numCache>
                <c:formatCode>0%</c:formatCode>
                <c:ptCount val="19"/>
                <c:pt idx="7" formatCode="0">
                  <c:v>5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1</c:v>
                </c:pt>
                <c:pt idx="13" formatCode="0">
                  <c:v>29</c:v>
                </c:pt>
                <c:pt idx="14" formatCode="0">
                  <c:v>14</c:v>
                </c:pt>
                <c:pt idx="15" formatCode="0">
                  <c:v>1</c:v>
                </c:pt>
                <c:pt idx="16" formatCode="0">
                  <c:v>1</c:v>
                </c:pt>
                <c:pt idx="17" formatCode="0">
                  <c:v>0</c:v>
                </c:pt>
                <c:pt idx="18" formatCode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31-457E-B858-7DA8230A6550}"/>
            </c:ext>
          </c:extLst>
        </c:ser>
        <c:ser>
          <c:idx val="1"/>
          <c:order val="1"/>
          <c:tx>
            <c:strRef>
              <c:f>CAPACITACION!$B$30</c:f>
              <c:strCache>
                <c:ptCount val="1"/>
                <c:pt idx="0">
                  <c:v>N° Trabajadores evaluados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CAPACITACION!$C$28:$U$28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CAPACITACION!$C$30:$U$30</c:f>
              <c:numCache>
                <c:formatCode>0%</c:formatCode>
                <c:ptCount val="19"/>
                <c:pt idx="7" formatCode="0">
                  <c:v>5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1</c:v>
                </c:pt>
                <c:pt idx="13" formatCode="0">
                  <c:v>29</c:v>
                </c:pt>
                <c:pt idx="14" formatCode="0">
                  <c:v>14</c:v>
                </c:pt>
                <c:pt idx="15" formatCode="0">
                  <c:v>1</c:v>
                </c:pt>
                <c:pt idx="16" formatCode="0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31-457E-B858-7DA8230A6550}"/>
            </c:ext>
          </c:extLst>
        </c:ser>
        <c:gapWidth val="219"/>
        <c:overlap val="-27"/>
        <c:axId val="281034112"/>
        <c:axId val="281040000"/>
      </c:barChart>
      <c:catAx>
        <c:axId val="2810341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040000"/>
        <c:crosses val="autoZero"/>
        <c:auto val="1"/>
        <c:lblAlgn val="ctr"/>
        <c:lblOffset val="100"/>
      </c:catAx>
      <c:valAx>
        <c:axId val="2810400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103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CAPACITACIONES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'ESTRUCTURA PROCESO RESULTADO'!$G$119</c:f>
              <c:strCache>
                <c:ptCount val="1"/>
                <c:pt idx="0">
                  <c:v>SEMESTRE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'ESTRUCTURA PROCESO RESULTADO'!$B$120:$B$121</c:f>
              <c:strCache>
                <c:ptCount val="2"/>
                <c:pt idx="0">
                  <c:v>Numero de capacitacione ejecutadas en el mes</c:v>
                </c:pt>
                <c:pt idx="1">
                  <c:v>Numero de capacitaciones programadas</c:v>
                </c:pt>
              </c:strCache>
            </c:strRef>
          </c:cat>
          <c:val>
            <c:numRef>
              <c:f>'ESTRUCTURA PROCESO RESULTADO'!$G$120:$G$121</c:f>
              <c:numCache>
                <c:formatCode>0</c:formatCode>
                <c:ptCount val="2"/>
                <c:pt idx="0">
                  <c:v>2</c:v>
                </c:pt>
                <c:pt idx="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59-4D1E-9DB0-C731F4E0CE6C}"/>
            </c:ext>
          </c:extLst>
        </c:ser>
        <c:ser>
          <c:idx val="2"/>
          <c:order val="1"/>
          <c:tx>
            <c:strRef>
              <c:f>'ESTRUCTURA PROCESO RESULTADO'!$I$119</c:f>
              <c:strCache>
                <c:ptCount val="1"/>
                <c:pt idx="0">
                  <c:v>SEMESTRE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'ESTRUCTURA PROCESO RESULTADO'!$B$120:$B$121</c:f>
              <c:strCache>
                <c:ptCount val="2"/>
                <c:pt idx="0">
                  <c:v>Numero de capacitacione ejecutadas en el mes</c:v>
                </c:pt>
                <c:pt idx="1">
                  <c:v>Numero de capacitaciones programadas</c:v>
                </c:pt>
              </c:strCache>
            </c:strRef>
          </c:cat>
          <c:val>
            <c:numRef>
              <c:f>'ESTRUCTURA PROCESO RESULTADO'!$I$120:$I$121</c:f>
              <c:numCache>
                <c:formatCode>General</c:formatCode>
                <c:ptCount val="2"/>
                <c:pt idx="0">
                  <c:v>4</c:v>
                </c:pt>
                <c:pt idx="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D59-4D1E-9DB0-C731F4E0CE6C}"/>
            </c:ext>
          </c:extLst>
        </c:ser>
        <c:gapWidth val="219"/>
        <c:overlap val="-27"/>
        <c:axId val="279255680"/>
        <c:axId val="27926156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'ESTRUCTURA PROCESO RESULTADO'!$H$119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'ESTRUCTURA PROCESO RESULTADO'!$B$120:$B$121</c15:sqref>
                        </c15:formulaRef>
                      </c:ext>
                    </c:extLst>
                    <c:strCache>
                      <c:ptCount val="2"/>
                      <c:pt idx="0">
                        <c:v>Numero de capacitacione ejecutadas en el mes</c:v>
                      </c:pt>
                      <c:pt idx="1">
                        <c:v>Numero de capacitaciones programadas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'ESTRUCTURA PROCESO RESULTADO'!$H$120:$H$121</c15:sqref>
                        </c15:formulaRef>
                      </c:ext>
                    </c:extLst>
                    <c:numCache>
                      <c:formatCode>0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D59-4D1E-9DB0-C731F4E0CE6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RESULTADO'!$J$119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RESULTADO'!$B$120:$B$121</c15:sqref>
                        </c15:formulaRef>
                      </c:ext>
                    </c:extLst>
                    <c:strCache>
                      <c:ptCount val="2"/>
                      <c:pt idx="0">
                        <c:v>Numero de capacitacione ejecutadas en el mes</c:v>
                      </c:pt>
                      <c:pt idx="1">
                        <c:v>Numero de capacitaciones programadas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RESULTADO'!$J$120:$J$121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D59-4D1E-9DB0-C731F4E0CE6C}"/>
                  </c:ext>
                </c:extLst>
              </c15:ser>
            </c15:filteredBarSeries>
          </c:ext>
        </c:extLst>
      </c:barChart>
      <c:catAx>
        <c:axId val="2792556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261568"/>
        <c:crosses val="autoZero"/>
        <c:auto val="1"/>
        <c:lblAlgn val="ctr"/>
        <c:lblOffset val="100"/>
      </c:catAx>
      <c:valAx>
        <c:axId val="2792615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25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000"/>
              <a:t>ACTIVIDADES DE INTERVENCIÓN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4"/>
          <c:order val="0"/>
          <c:tx>
            <c:strRef>
              <c:f>'ESTRUCTURA PROCESO RESULTADO'!$G$124</c:f>
              <c:strCache>
                <c:ptCount val="1"/>
                <c:pt idx="0">
                  <c:v>SEMESTRE 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'ESTRUCTURA PROCESO RESULTADO'!$B$125:$B$126</c:f>
              <c:strCache>
                <c:ptCount val="2"/>
                <c:pt idx="0">
                  <c:v>N de actividades desarrolladas en la intervención de los riesgos prioritarios </c:v>
                </c:pt>
                <c:pt idx="1">
                  <c:v>N de actividades propuestas para la intervención  de los riesgos prioritarios</c:v>
                </c:pt>
              </c:strCache>
            </c:strRef>
          </c:cat>
          <c:val>
            <c:numRef>
              <c:f>'ESTRUCTURA PROCESO RESULTADO'!$G$125:$G$126</c:f>
              <c:numCache>
                <c:formatCode>0</c:formatCode>
                <c:ptCount val="2"/>
                <c:pt idx="0">
                  <c:v>14</c:v>
                </c:pt>
                <c:pt idx="1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711-42BA-B381-496B5980A940}"/>
            </c:ext>
          </c:extLst>
        </c:ser>
        <c:ser>
          <c:idx val="6"/>
          <c:order val="1"/>
          <c:tx>
            <c:strRef>
              <c:f>'ESTRUCTURA PROCESO RESULTADO'!$I$124</c:f>
              <c:strCache>
                <c:ptCount val="1"/>
                <c:pt idx="0">
                  <c:v>SEMESTRE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'ESTRUCTURA PROCESO RESULTADO'!$B$125:$B$126</c:f>
              <c:strCache>
                <c:ptCount val="2"/>
                <c:pt idx="0">
                  <c:v>N de actividades desarrolladas en la intervención de los riesgos prioritarios </c:v>
                </c:pt>
                <c:pt idx="1">
                  <c:v>N de actividades propuestas para la intervención  de los riesgos prioritarios</c:v>
                </c:pt>
              </c:strCache>
            </c:strRef>
          </c:cat>
          <c:val>
            <c:numRef>
              <c:f>'ESTRUCTURA PROCESO RESULTADO'!$I$125:$I$126</c:f>
              <c:numCache>
                <c:formatCode>General</c:formatCode>
                <c:ptCount val="2"/>
                <c:pt idx="0">
                  <c:v>6</c:v>
                </c:pt>
                <c:pt idx="1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711-42BA-B381-496B5980A940}"/>
            </c:ext>
          </c:extLst>
        </c:ser>
        <c:gapWidth val="219"/>
        <c:overlap val="-27"/>
        <c:axId val="279311872"/>
        <c:axId val="27931340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'ESTRUCTURA PROCESO RESULTADO'!$C$124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'ESTRUCTURA PROCESO RESULTADO'!$B$125:$B$126</c15:sqref>
                        </c15:formulaRef>
                      </c:ext>
                    </c:extLst>
                    <c:strCache>
                      <c:ptCount val="2"/>
                      <c:pt idx="0">
                        <c:v>N de actividades desarrolladas en la intervención de los riesgos prioritarios 
</c:v>
                      </c:pt>
                      <c:pt idx="1">
                        <c:v>N de actividades propuestas para la intervención  de los riesgos prioritarios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'ESTRUCTURA PROCESO RESULTADO'!$C$125:$C$126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711-42BA-B381-496B5980A94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RESULTADO'!$D$124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RESULTADO'!$B$125:$B$126</c15:sqref>
                        </c15:formulaRef>
                      </c:ext>
                    </c:extLst>
                    <c:strCache>
                      <c:ptCount val="2"/>
                      <c:pt idx="0">
                        <c:v>N de actividades desarrolladas en la intervención de los riesgos prioritarios 
</c:v>
                      </c:pt>
                      <c:pt idx="1">
                        <c:v>N de actividades propuestas para la intervención  de los riesgos prioritarios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RESULTADO'!$D$125:$D$126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711-42BA-B381-496B5980A94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RESULTADO'!$E$124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RESULTADO'!$B$125:$B$126</c15:sqref>
                        </c15:formulaRef>
                      </c:ext>
                    </c:extLst>
                    <c:strCache>
                      <c:ptCount val="2"/>
                      <c:pt idx="0">
                        <c:v>N de actividades desarrolladas en la intervención de los riesgos prioritarios 
</c:v>
                      </c:pt>
                      <c:pt idx="1">
                        <c:v>N de actividades propuestas para la intervención  de los riesgos prioritarios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RESULTADO'!$E$125:$E$126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711-42BA-B381-496B5980A94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RESULTADO'!$F$124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RESULTADO'!$B$125:$B$126</c15:sqref>
                        </c15:formulaRef>
                      </c:ext>
                    </c:extLst>
                    <c:strCache>
                      <c:ptCount val="2"/>
                      <c:pt idx="0">
                        <c:v>N de actividades desarrolladas en la intervención de los riesgos prioritarios 
</c:v>
                      </c:pt>
                      <c:pt idx="1">
                        <c:v>N de actividades propuestas para la intervención  de los riesgos prioritarios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RESULTADO'!$F$125:$F$126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711-42BA-B381-496B5980A940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RESULTADO'!$H$124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RESULTADO'!$B$125:$B$126</c15:sqref>
                        </c15:formulaRef>
                      </c:ext>
                    </c:extLst>
                    <c:strCache>
                      <c:ptCount val="2"/>
                      <c:pt idx="0">
                        <c:v>N de actividades desarrolladas en la intervención de los riesgos prioritarios 
</c:v>
                      </c:pt>
                      <c:pt idx="1">
                        <c:v>N de actividades propuestas para la intervención  de los riesgos prioritarios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RESULTADO'!$H$125:$H$126</c15:sqref>
                        </c15:formulaRef>
                      </c:ext>
                    </c:extLst>
                    <c:numCache>
                      <c:formatCode>0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711-42BA-B381-496B5980A940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RESULTADO'!$J$124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RESULTADO'!$B$125:$B$126</c15:sqref>
                        </c15:formulaRef>
                      </c:ext>
                    </c:extLst>
                    <c:strCache>
                      <c:ptCount val="2"/>
                      <c:pt idx="0">
                        <c:v>N de actividades desarrolladas en la intervención de los riesgos prioritarios 
</c:v>
                      </c:pt>
                      <c:pt idx="1">
                        <c:v>N de actividades propuestas para la intervención  de los riesgos prioritarios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RESULTADO'!$J$125:$J$126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711-42BA-B381-496B5980A940}"/>
                  </c:ext>
                </c:extLst>
              </c15:ser>
            </c15:filteredBarSeries>
          </c:ext>
        </c:extLst>
      </c:barChart>
      <c:catAx>
        <c:axId val="2793118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313408"/>
        <c:crosses val="autoZero"/>
        <c:auto val="1"/>
        <c:lblAlgn val="ctr"/>
        <c:lblOffset val="100"/>
      </c:catAx>
      <c:valAx>
        <c:axId val="2793134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31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lotArea>
      <c:layout/>
      <c:barChart>
        <c:barDir val="col"/>
        <c:grouping val="clustered"/>
        <c:ser>
          <c:idx val="4"/>
          <c:order val="0"/>
          <c:tx>
            <c:strRef>
              <c:f>'ESTRUCTURA PROCESO RESULTADO'!$G$129</c:f>
              <c:strCache>
                <c:ptCount val="1"/>
                <c:pt idx="0">
                  <c:v>SEMESTRE 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'ESTRUCTURA PROCESO RESULTADO'!$B$130:$B$131</c:f>
              <c:strCache>
                <c:ptCount val="2"/>
                <c:pt idx="0">
                  <c:v>Numero de AT IT EL reportadas e investigadas</c:v>
                </c:pt>
                <c:pt idx="1">
                  <c:v>Numero total de AT IT EL acontecidos en el periodo</c:v>
                </c:pt>
              </c:strCache>
            </c:strRef>
          </c:cat>
          <c:val>
            <c:numRef>
              <c:f>'ESTRUCTURA PROCESO RESULTADO'!$G$130:$G$131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4EA-491E-A575-280C7F471B24}"/>
            </c:ext>
          </c:extLst>
        </c:ser>
        <c:ser>
          <c:idx val="6"/>
          <c:order val="1"/>
          <c:tx>
            <c:strRef>
              <c:f>'ESTRUCTURA PROCESO RESULTADO'!$I$129</c:f>
              <c:strCache>
                <c:ptCount val="1"/>
                <c:pt idx="0">
                  <c:v>SEMESTRE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'ESTRUCTURA PROCESO RESULTADO'!$B$130:$B$131</c:f>
              <c:strCache>
                <c:ptCount val="2"/>
                <c:pt idx="0">
                  <c:v>Numero de AT IT EL reportadas e investigadas</c:v>
                </c:pt>
                <c:pt idx="1">
                  <c:v>Numero total de AT IT EL acontecidos en el periodo</c:v>
                </c:pt>
              </c:strCache>
            </c:strRef>
          </c:cat>
          <c:val>
            <c:numRef>
              <c:f>'ESTRUCTURA PROCESO RESULTADO'!$I$130:$I$131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4EA-491E-A575-280C7F471B24}"/>
            </c:ext>
          </c:extLst>
        </c:ser>
        <c:gapWidth val="219"/>
        <c:overlap val="-27"/>
        <c:axId val="279368064"/>
        <c:axId val="27936960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'ESTRUCTURA PROCESO RESULTADO'!$C$129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'ESTRUCTURA PROCESO RESULTADO'!$B$130:$B$131</c15:sqref>
                        </c15:formulaRef>
                      </c:ext>
                    </c:extLst>
                    <c:strCache>
                      <c:ptCount val="2"/>
                      <c:pt idx="0">
                        <c:v>Numero de AT IT EL reportadas e investigadas</c:v>
                      </c:pt>
                      <c:pt idx="1">
                        <c:v>Numero total de AT IT EL acontecidos en el periodo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'ESTRUCTURA PROCESO RESULTADO'!$C$130:$C$131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4EA-491E-A575-280C7F471B2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RESULTADO'!$D$129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RESULTADO'!$B$130:$B$131</c15:sqref>
                        </c15:formulaRef>
                      </c:ext>
                    </c:extLst>
                    <c:strCache>
                      <c:ptCount val="2"/>
                      <c:pt idx="0">
                        <c:v>Numero de AT IT EL reportadas e investigadas</c:v>
                      </c:pt>
                      <c:pt idx="1">
                        <c:v>Numero total de AT IT EL acontecidos en el periodo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RESULTADO'!$D$130:$D$131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4EA-491E-A575-280C7F471B2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RESULTADO'!$E$129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RESULTADO'!$B$130:$B$131</c15:sqref>
                        </c15:formulaRef>
                      </c:ext>
                    </c:extLst>
                    <c:strCache>
                      <c:ptCount val="2"/>
                      <c:pt idx="0">
                        <c:v>Numero de AT IT EL reportadas e investigadas</c:v>
                      </c:pt>
                      <c:pt idx="1">
                        <c:v>Numero total de AT IT EL acontecidos en el periodo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RESULTADO'!$E$130:$E$131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4EA-491E-A575-280C7F471B2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RESULTADO'!$F$129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RESULTADO'!$B$130:$B$131</c15:sqref>
                        </c15:formulaRef>
                      </c:ext>
                    </c:extLst>
                    <c:strCache>
                      <c:ptCount val="2"/>
                      <c:pt idx="0">
                        <c:v>Numero de AT IT EL reportadas e investigadas</c:v>
                      </c:pt>
                      <c:pt idx="1">
                        <c:v>Numero total de AT IT EL acontecidos en el periodo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RESULTADO'!$F$130:$F$131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4EA-491E-A575-280C7F471B2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RESULTADO'!$H$129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RESULTADO'!$B$130:$B$131</c15:sqref>
                        </c15:formulaRef>
                      </c:ext>
                    </c:extLst>
                    <c:strCache>
                      <c:ptCount val="2"/>
                      <c:pt idx="0">
                        <c:v>Numero de AT IT EL reportadas e investigadas</c:v>
                      </c:pt>
                      <c:pt idx="1">
                        <c:v>Numero total de AT IT EL acontecidos en el periodo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RESULTADO'!$H$130:$H$131</c15:sqref>
                        </c15:formulaRef>
                      </c:ext>
                    </c:extLst>
                    <c:numCache>
                      <c:formatCode>0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4EA-491E-A575-280C7F471B24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RESULTADO'!$J$129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RESULTADO'!$B$130:$B$131</c15:sqref>
                        </c15:formulaRef>
                      </c:ext>
                    </c:extLst>
                    <c:strCache>
                      <c:ptCount val="2"/>
                      <c:pt idx="0">
                        <c:v>Numero de AT IT EL reportadas e investigadas</c:v>
                      </c:pt>
                      <c:pt idx="1">
                        <c:v>Numero total de AT IT EL acontecidos en el periodo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RESULTADO'!$J$130:$J$131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4EA-491E-A575-280C7F471B24}"/>
                  </c:ext>
                </c:extLst>
              </c15:ser>
            </c15:filteredBarSeries>
          </c:ext>
        </c:extLst>
      </c:barChart>
      <c:catAx>
        <c:axId val="2793680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369600"/>
        <c:crosses val="autoZero"/>
        <c:auto val="1"/>
        <c:lblAlgn val="ctr"/>
        <c:lblOffset val="100"/>
      </c:catAx>
      <c:valAx>
        <c:axId val="2793696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368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SIMULACROS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4"/>
          <c:order val="0"/>
          <c:tx>
            <c:strRef>
              <c:f>'ESTRUCTURA PROCESO RESULTADO'!$G$134</c:f>
              <c:strCache>
                <c:ptCount val="1"/>
                <c:pt idx="0">
                  <c:v>SEMESTRE 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'ESTRUCTURA PROCESO RESULTADO'!$B$135:$B$136</c:f>
              <c:strCache>
                <c:ptCount val="2"/>
                <c:pt idx="0">
                  <c:v>N° DE SIMULACROS REALIZADOS</c:v>
                </c:pt>
                <c:pt idx="1">
                  <c:v>NRO DE SIMULACROS PROGRAMADOS</c:v>
                </c:pt>
              </c:strCache>
            </c:strRef>
          </c:cat>
          <c:val>
            <c:numRef>
              <c:f>'ESTRUCTURA PROCESO RESULTADO'!$G$135:$G$136</c:f>
              <c:numCache>
                <c:formatCode>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126-4233-B3F2-5060308917E5}"/>
            </c:ext>
          </c:extLst>
        </c:ser>
        <c:ser>
          <c:idx val="6"/>
          <c:order val="1"/>
          <c:tx>
            <c:strRef>
              <c:f>'ESTRUCTURA PROCESO RESULTADO'!$I$134</c:f>
              <c:strCache>
                <c:ptCount val="1"/>
                <c:pt idx="0">
                  <c:v>SEMESTRE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'ESTRUCTURA PROCESO RESULTADO'!$B$135:$B$136</c:f>
              <c:strCache>
                <c:ptCount val="2"/>
                <c:pt idx="0">
                  <c:v>N° DE SIMULACROS REALIZADOS</c:v>
                </c:pt>
                <c:pt idx="1">
                  <c:v>NRO DE SIMULACROS PROGRAMADOS</c:v>
                </c:pt>
              </c:strCache>
            </c:strRef>
          </c:cat>
          <c:val>
            <c:numRef>
              <c:f>'ESTRUCTURA PROCESO RESULTADO'!$I$135:$I$136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126-4233-B3F2-5060308917E5}"/>
            </c:ext>
          </c:extLst>
        </c:ser>
        <c:gapWidth val="219"/>
        <c:overlap val="-27"/>
        <c:axId val="279489536"/>
        <c:axId val="27949542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'ESTRUCTURA PROCESO RESULTADO'!$C$134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'ESTRUCTURA PROCESO RESULTADO'!$B$135:$B$136</c15:sqref>
                        </c15:formulaRef>
                      </c:ext>
                    </c:extLst>
                    <c:strCache>
                      <c:ptCount val="2"/>
                      <c:pt idx="0">
                        <c:v>N° DE SIMULACROS REALIZADOS</c:v>
                      </c:pt>
                      <c:pt idx="1">
                        <c:v>NRO DE SIMULACROS PROGRAMADOS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'ESTRUCTURA PROCESO RESULTADO'!$C$135:$C$136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126-4233-B3F2-5060308917E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RESULTADO'!$D$134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RESULTADO'!$B$135:$B$136</c15:sqref>
                        </c15:formulaRef>
                      </c:ext>
                    </c:extLst>
                    <c:strCache>
                      <c:ptCount val="2"/>
                      <c:pt idx="0">
                        <c:v>N° DE SIMULACROS REALIZADOS</c:v>
                      </c:pt>
                      <c:pt idx="1">
                        <c:v>NRO DE SIMULACROS PROGRAMADOS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RESULTADO'!$D$135:$D$136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126-4233-B3F2-5060308917E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RESULTADO'!$E$134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RESULTADO'!$B$135:$B$136</c15:sqref>
                        </c15:formulaRef>
                      </c:ext>
                    </c:extLst>
                    <c:strCache>
                      <c:ptCount val="2"/>
                      <c:pt idx="0">
                        <c:v>N° DE SIMULACROS REALIZADOS</c:v>
                      </c:pt>
                      <c:pt idx="1">
                        <c:v>NRO DE SIMULACROS PROGRAMADOS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RESULTADO'!$E$135:$E$136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126-4233-B3F2-5060308917E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RESULTADO'!$F$134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RESULTADO'!$B$135:$B$136</c15:sqref>
                        </c15:formulaRef>
                      </c:ext>
                    </c:extLst>
                    <c:strCache>
                      <c:ptCount val="2"/>
                      <c:pt idx="0">
                        <c:v>N° DE SIMULACROS REALIZADOS</c:v>
                      </c:pt>
                      <c:pt idx="1">
                        <c:v>NRO DE SIMULACROS PROGRAMADOS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RESULTADO'!$F$135:$F$136</c15:sqref>
                        </c15:formulaRef>
                      </c:ext>
                    </c:extLst>
                    <c:numCache>
                      <c:formatCode>0%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126-4233-B3F2-5060308917E5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RESULTADO'!$H$134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RESULTADO'!$B$135:$B$136</c15:sqref>
                        </c15:formulaRef>
                      </c:ext>
                    </c:extLst>
                    <c:strCache>
                      <c:ptCount val="2"/>
                      <c:pt idx="0">
                        <c:v>N° DE SIMULACROS REALIZADOS</c:v>
                      </c:pt>
                      <c:pt idx="1">
                        <c:v>NRO DE SIMULACROS PROGRAMADOS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RESULTADO'!$H$135:$H$136</c15:sqref>
                        </c15:formulaRef>
                      </c:ext>
                    </c:extLst>
                    <c:numCache>
                      <c:formatCode>0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126-4233-B3F2-5060308917E5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RESULTADO'!$J$134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RESULTADO'!$B$135:$B$136</c15:sqref>
                        </c15:formulaRef>
                      </c:ext>
                    </c:extLst>
                    <c:strCache>
                      <c:ptCount val="2"/>
                      <c:pt idx="0">
                        <c:v>N° DE SIMULACROS REALIZADOS</c:v>
                      </c:pt>
                      <c:pt idx="1">
                        <c:v>NRO DE SIMULACROS PROGRAMADOS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'ESTRUCTURA PROCESO RESULTADO'!$J$135:$J$136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126-4233-B3F2-5060308917E5}"/>
                  </c:ext>
                </c:extLst>
              </c15:ser>
            </c15:filteredBarSeries>
          </c:ext>
        </c:extLst>
      </c:barChart>
      <c:catAx>
        <c:axId val="2794895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495424"/>
        <c:crosses val="autoZero"/>
        <c:auto val="1"/>
        <c:lblAlgn val="ctr"/>
        <c:lblOffset val="100"/>
      </c:catAx>
      <c:valAx>
        <c:axId val="2794954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48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'ESTRUCTURA PROCESO RESULTADO'!$B$156</c:f>
              <c:strCache>
                <c:ptCount val="1"/>
                <c:pt idx="0">
                  <c:v>TA = N° AT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'ESTRUCTURA PROCESO RESULTADO'!$C$155:$U$155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'ESTRUCTURA PROCESO RESULTADO'!$C$156:$U$156</c:f>
              <c:numCache>
                <c:formatCode>General</c:formatCode>
                <c:ptCount val="19"/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3C-46BA-885D-1D7A46D6BA56}"/>
            </c:ext>
          </c:extLst>
        </c:ser>
        <c:ser>
          <c:idx val="1"/>
          <c:order val="1"/>
          <c:tx>
            <c:strRef>
              <c:f>'ESTRUCTURA PROCESO RESULTADO'!$B$157</c:f>
              <c:strCache>
                <c:ptCount val="1"/>
                <c:pt idx="0">
                  <c:v>N° PROMEDIO DE TRABAJADORES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'ESTRUCTURA PROCESO RESULTADO'!$C$155:$U$155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'ESTRUCTURA PROCESO RESULTADO'!$C$157:$U$157</c:f>
              <c:numCache>
                <c:formatCode>General</c:formatCode>
                <c:ptCount val="19"/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3C-46BA-885D-1D7A46D6BA56}"/>
            </c:ext>
          </c:extLst>
        </c:ser>
        <c:gapWidth val="219"/>
        <c:overlap val="-27"/>
        <c:axId val="279537536"/>
        <c:axId val="279539072"/>
      </c:barChart>
      <c:catAx>
        <c:axId val="2795375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539072"/>
        <c:crosses val="autoZero"/>
        <c:auto val="1"/>
        <c:lblAlgn val="ctr"/>
        <c:lblOffset val="100"/>
      </c:catAx>
      <c:valAx>
        <c:axId val="2795390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53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'ESTRUCTURA PROCESO RESULTADO'!$B$171</c:f>
              <c:strCache>
                <c:ptCount val="1"/>
                <c:pt idx="0">
                  <c:v>               Número de personas que asisten a la 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'ESTRUCTURA PROCESO RESULTADO'!$C$170:$U$170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'ESTRUCTURA PROCESO RESULTADO'!$C$171:$U$171</c:f>
              <c:numCache>
                <c:formatCode>General</c:formatCode>
                <c:ptCount val="19"/>
                <c:pt idx="9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D0-4F4F-9341-2C57E9B6D820}"/>
            </c:ext>
          </c:extLst>
        </c:ser>
        <c:ser>
          <c:idx val="1"/>
          <c:order val="1"/>
          <c:tx>
            <c:strRef>
              <c:f>'ESTRUCTURA PROCESO RESULTADO'!$B$172</c:f>
              <c:strCache>
                <c:ptCount val="1"/>
                <c:pt idx="0">
                  <c:v>Número de personas que ingresan en el periodo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'ESTRUCTURA PROCESO RESULTADO'!$C$170:$U$170</c:f>
              <c:strCache>
                <c:ptCount val="19"/>
                <c:pt idx="7">
                  <c:v>ENERO</c:v>
                </c:pt>
                <c:pt idx="8">
                  <c:v>FEBRERO</c:v>
                </c:pt>
                <c:pt idx="9">
                  <c:v>MARZO</c:v>
                </c:pt>
                <c:pt idx="10">
                  <c:v>ABRIL</c:v>
                </c:pt>
                <c:pt idx="11">
                  <c:v>MAYO</c:v>
                </c:pt>
                <c:pt idx="12">
                  <c:v>JUNIO</c:v>
                </c:pt>
                <c:pt idx="13">
                  <c:v>JULIO</c:v>
                </c:pt>
                <c:pt idx="14">
                  <c:v>AGOSTO</c:v>
                </c:pt>
                <c:pt idx="15">
                  <c:v>SEPTIEMBRE</c:v>
                </c:pt>
                <c:pt idx="16">
                  <c:v>OCTUBRE</c:v>
                </c:pt>
                <c:pt idx="17">
                  <c:v>NOVIEMBRE</c:v>
                </c:pt>
                <c:pt idx="18">
                  <c:v>DICIEMBRE</c:v>
                </c:pt>
              </c:strCache>
            </c:strRef>
          </c:cat>
          <c:val>
            <c:numRef>
              <c:f>'ESTRUCTURA PROCESO RESULTADO'!$C$172:$U$172</c:f>
              <c:numCache>
                <c:formatCode>General</c:formatCode>
                <c:ptCount val="19"/>
                <c:pt idx="9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D0-4F4F-9341-2C57E9B6D820}"/>
            </c:ext>
          </c:extLst>
        </c:ser>
        <c:gapWidth val="219"/>
        <c:overlap val="-27"/>
        <c:axId val="279593728"/>
        <c:axId val="279595264"/>
      </c:barChart>
      <c:catAx>
        <c:axId val="2795937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595264"/>
        <c:crosses val="autoZero"/>
        <c:auto val="1"/>
        <c:lblAlgn val="ctr"/>
        <c:lblOffset val="100"/>
      </c:catAx>
      <c:valAx>
        <c:axId val="2795952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5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18" Type="http://schemas.openxmlformats.org/officeDocument/2006/relationships/chart" Target="../charts/chart1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" Type="http://schemas.openxmlformats.org/officeDocument/2006/relationships/image" Target="../media/image3.jpeg"/><Relationship Id="rId16" Type="http://schemas.openxmlformats.org/officeDocument/2006/relationships/chart" Target="../charts/chart14.xml"/><Relationship Id="rId20" Type="http://schemas.openxmlformats.org/officeDocument/2006/relationships/image" Target="../media/image4.png"/><Relationship Id="rId1" Type="http://schemas.openxmlformats.org/officeDocument/2006/relationships/hyperlink" Target="#'ESTRUCTURA PROCESO RESULTADO'!A69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19" Type="http://schemas.openxmlformats.org/officeDocument/2006/relationships/chart" Target="../charts/chart17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3.jpeg"/><Relationship Id="rId1" Type="http://schemas.openxmlformats.org/officeDocument/2006/relationships/hyperlink" Target="#'PVE DME'!A19"/><Relationship Id="rId5" Type="http://schemas.openxmlformats.org/officeDocument/2006/relationships/image" Target="../media/image5.png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7" Type="http://schemas.openxmlformats.org/officeDocument/2006/relationships/image" Target="../media/image1.png"/><Relationship Id="rId2" Type="http://schemas.openxmlformats.org/officeDocument/2006/relationships/image" Target="../media/image3.jpeg"/><Relationship Id="rId1" Type="http://schemas.openxmlformats.org/officeDocument/2006/relationships/hyperlink" Target="#INSPECCIONES!A18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image" Target="../media/image6.png"/><Relationship Id="rId2" Type="http://schemas.openxmlformats.org/officeDocument/2006/relationships/image" Target="../media/image3.jpeg"/><Relationship Id="rId1" Type="http://schemas.openxmlformats.org/officeDocument/2006/relationships/hyperlink" Target="#'0312'!A21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image" Target="../media/image3.jpeg"/><Relationship Id="rId1" Type="http://schemas.openxmlformats.org/officeDocument/2006/relationships/hyperlink" Target="#CAPACITACION!A15"/><Relationship Id="rId6" Type="http://schemas.openxmlformats.org/officeDocument/2006/relationships/image" Target="../media/image6.png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180975</xdr:rowOff>
    </xdr:from>
    <xdr:to>
      <xdr:col>4</xdr:col>
      <xdr:colOff>428625</xdr:colOff>
      <xdr:row>5</xdr:row>
      <xdr:rowOff>9525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2BB57BA8-636C-4381-A8A7-7EED7808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80975"/>
          <a:ext cx="15240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114300</xdr:rowOff>
    </xdr:from>
    <xdr:to>
      <xdr:col>0</xdr:col>
      <xdr:colOff>1704975</xdr:colOff>
      <xdr:row>4</xdr:row>
      <xdr:rowOff>9525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CDB81C54-6421-49FE-A5AC-61A3CE68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1524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313766</xdr:colOff>
      <xdr:row>4</xdr:row>
      <xdr:rowOff>113178</xdr:rowOff>
    </xdr:from>
    <xdr:to>
      <xdr:col>5</xdr:col>
      <xdr:colOff>140635</xdr:colOff>
      <xdr:row>4</xdr:row>
      <xdr:rowOff>733796</xdr:rowOff>
    </xdr:to>
    <xdr:pic>
      <xdr:nvPicPr>
        <xdr:cNvPr id="4" name="Imagen 3" descr="C:\Users\jrami\AppData\Local\Packages\Microsoft.Office.Desktop_8wekyb3d8bbwe\AC\INetCache\Content.MSO\2DFC35D3.tmp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F7BEAB68-C37E-4903-B2AE-16B78E33ED8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1" y="494178"/>
          <a:ext cx="1574987" cy="62061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247651</xdr:colOff>
      <xdr:row>82</xdr:row>
      <xdr:rowOff>47625</xdr:rowOff>
    </xdr:from>
    <xdr:to>
      <xdr:col>14</xdr:col>
      <xdr:colOff>314326</xdr:colOff>
      <xdr:row>84</xdr:row>
      <xdr:rowOff>419100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1D2103C9-0C04-4AB1-96B8-A0D00DC5DB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76200</xdr:colOff>
      <xdr:row>90</xdr:row>
      <xdr:rowOff>66675</xdr:rowOff>
    </xdr:from>
    <xdr:to>
      <xdr:col>14</xdr:col>
      <xdr:colOff>123825</xdr:colOff>
      <xdr:row>92</xdr:row>
      <xdr:rowOff>542925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81B066F0-DE88-49B8-9277-A89EBB5446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152401</xdr:colOff>
      <xdr:row>113</xdr:row>
      <xdr:rowOff>47625</xdr:rowOff>
    </xdr:from>
    <xdr:to>
      <xdr:col>24</xdr:col>
      <xdr:colOff>352425</xdr:colOff>
      <xdr:row>116</xdr:row>
      <xdr:rowOff>133351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5F0F729D-BB72-4A53-9C61-27A6D0C773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57150</xdr:colOff>
      <xdr:row>119</xdr:row>
      <xdr:rowOff>9525</xdr:rowOff>
    </xdr:from>
    <xdr:to>
      <xdr:col>16</xdr:col>
      <xdr:colOff>533400</xdr:colOff>
      <xdr:row>121</xdr:row>
      <xdr:rowOff>533401</xdr:rowOff>
    </xdr:to>
    <xdr:graphicFrame macro="">
      <xdr:nvGraphicFramePr>
        <xdr:cNvPr id="15" name="Gráfico 14">
          <a:extLst>
            <a:ext uri="{FF2B5EF4-FFF2-40B4-BE49-F238E27FC236}">
              <a16:creationId xmlns="" xmlns:a16="http://schemas.microsoft.com/office/drawing/2014/main" id="{590B955F-096A-4DD9-A803-CD75A5F3F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28576</xdr:colOff>
      <xdr:row>124</xdr:row>
      <xdr:rowOff>9526</xdr:rowOff>
    </xdr:from>
    <xdr:to>
      <xdr:col>16</xdr:col>
      <xdr:colOff>514351</xdr:colOff>
      <xdr:row>126</xdr:row>
      <xdr:rowOff>495300</xdr:rowOff>
    </xdr:to>
    <xdr:graphicFrame macro="">
      <xdr:nvGraphicFramePr>
        <xdr:cNvPr id="17" name="Gráfico 16">
          <a:extLst>
            <a:ext uri="{FF2B5EF4-FFF2-40B4-BE49-F238E27FC236}">
              <a16:creationId xmlns="" xmlns:a16="http://schemas.microsoft.com/office/drawing/2014/main" id="{633D0EE0-AA08-4E8F-A109-CE90C2C2C3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76199</xdr:colOff>
      <xdr:row>129</xdr:row>
      <xdr:rowOff>47624</xdr:rowOff>
    </xdr:from>
    <xdr:to>
      <xdr:col>16</xdr:col>
      <xdr:colOff>514350</xdr:colOff>
      <xdr:row>131</xdr:row>
      <xdr:rowOff>590550</xdr:rowOff>
    </xdr:to>
    <xdr:graphicFrame macro="">
      <xdr:nvGraphicFramePr>
        <xdr:cNvPr id="20" name="Gráfico 19">
          <a:extLst>
            <a:ext uri="{FF2B5EF4-FFF2-40B4-BE49-F238E27FC236}">
              <a16:creationId xmlns="" xmlns:a16="http://schemas.microsoft.com/office/drawing/2014/main" id="{0905DF53-FA93-4770-B1B5-1FE230A2FA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38099</xdr:colOff>
      <xdr:row>134</xdr:row>
      <xdr:rowOff>57149</xdr:rowOff>
    </xdr:from>
    <xdr:to>
      <xdr:col>16</xdr:col>
      <xdr:colOff>533399</xdr:colOff>
      <xdr:row>136</xdr:row>
      <xdr:rowOff>619124</xdr:rowOff>
    </xdr:to>
    <xdr:graphicFrame macro="">
      <xdr:nvGraphicFramePr>
        <xdr:cNvPr id="22" name="Gráfico 21">
          <a:extLst>
            <a:ext uri="{FF2B5EF4-FFF2-40B4-BE49-F238E27FC236}">
              <a16:creationId xmlns="" xmlns:a16="http://schemas.microsoft.com/office/drawing/2014/main" id="{3059A486-9101-4779-B659-DBFDAA2595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54450</xdr:colOff>
      <xdr:row>155</xdr:row>
      <xdr:rowOff>11205</xdr:rowOff>
    </xdr:from>
    <xdr:to>
      <xdr:col>24</xdr:col>
      <xdr:colOff>447215</xdr:colOff>
      <xdr:row>159</xdr:row>
      <xdr:rowOff>89647</xdr:rowOff>
    </xdr:to>
    <xdr:graphicFrame macro="">
      <xdr:nvGraphicFramePr>
        <xdr:cNvPr id="24" name="Gráfico 23">
          <a:extLst>
            <a:ext uri="{FF2B5EF4-FFF2-40B4-BE49-F238E27FC236}">
              <a16:creationId xmlns="" xmlns:a16="http://schemas.microsoft.com/office/drawing/2014/main" id="{2C2513A4-1894-46DD-911D-6F8AEC2794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156883</xdr:colOff>
      <xdr:row>170</xdr:row>
      <xdr:rowOff>89647</xdr:rowOff>
    </xdr:from>
    <xdr:to>
      <xdr:col>24</xdr:col>
      <xdr:colOff>437029</xdr:colOff>
      <xdr:row>172</xdr:row>
      <xdr:rowOff>155761</xdr:rowOff>
    </xdr:to>
    <xdr:graphicFrame macro="">
      <xdr:nvGraphicFramePr>
        <xdr:cNvPr id="25" name="Gráfico 24">
          <a:extLst>
            <a:ext uri="{FF2B5EF4-FFF2-40B4-BE49-F238E27FC236}">
              <a16:creationId xmlns="" xmlns:a16="http://schemas.microsoft.com/office/drawing/2014/main" id="{46783677-E2A3-4006-AC50-57505C4984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240926</xdr:colOff>
      <xdr:row>176</xdr:row>
      <xdr:rowOff>44822</xdr:rowOff>
    </xdr:from>
    <xdr:to>
      <xdr:col>24</xdr:col>
      <xdr:colOff>336175</xdr:colOff>
      <xdr:row>179</xdr:row>
      <xdr:rowOff>155759</xdr:rowOff>
    </xdr:to>
    <xdr:graphicFrame macro="">
      <xdr:nvGraphicFramePr>
        <xdr:cNvPr id="27" name="Gráfico 26">
          <a:extLst>
            <a:ext uri="{FF2B5EF4-FFF2-40B4-BE49-F238E27FC236}">
              <a16:creationId xmlns="" xmlns:a16="http://schemas.microsoft.com/office/drawing/2014/main" id="{A963407D-D1AA-4240-844B-0E071F21D1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274544</xdr:colOff>
      <xdr:row>182</xdr:row>
      <xdr:rowOff>134469</xdr:rowOff>
    </xdr:from>
    <xdr:to>
      <xdr:col>24</xdr:col>
      <xdr:colOff>56030</xdr:colOff>
      <xdr:row>185</xdr:row>
      <xdr:rowOff>66112</xdr:rowOff>
    </xdr:to>
    <xdr:graphicFrame macro="">
      <xdr:nvGraphicFramePr>
        <xdr:cNvPr id="29" name="Gráfico 28">
          <a:extLst>
            <a:ext uri="{FF2B5EF4-FFF2-40B4-BE49-F238E27FC236}">
              <a16:creationId xmlns="" xmlns:a16="http://schemas.microsoft.com/office/drawing/2014/main" id="{54EF27D0-2CF1-4D2E-8A49-9C4A6C80E1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184897</xdr:colOff>
      <xdr:row>188</xdr:row>
      <xdr:rowOff>67234</xdr:rowOff>
    </xdr:from>
    <xdr:to>
      <xdr:col>24</xdr:col>
      <xdr:colOff>392205</xdr:colOff>
      <xdr:row>191</xdr:row>
      <xdr:rowOff>155759</xdr:rowOff>
    </xdr:to>
    <xdr:graphicFrame macro="">
      <xdr:nvGraphicFramePr>
        <xdr:cNvPr id="1056" name="Gráfico 1055">
          <a:extLst>
            <a:ext uri="{FF2B5EF4-FFF2-40B4-BE49-F238E27FC236}">
              <a16:creationId xmlns="" xmlns:a16="http://schemas.microsoft.com/office/drawing/2014/main" id="{400BED5E-44A7-4697-AE7E-6FA484C691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28015</xdr:colOff>
      <xdr:row>194</xdr:row>
      <xdr:rowOff>22410</xdr:rowOff>
    </xdr:from>
    <xdr:to>
      <xdr:col>14</xdr:col>
      <xdr:colOff>459441</xdr:colOff>
      <xdr:row>196</xdr:row>
      <xdr:rowOff>582706</xdr:rowOff>
    </xdr:to>
    <xdr:graphicFrame macro="">
      <xdr:nvGraphicFramePr>
        <xdr:cNvPr id="1057" name="Gráfico 1056">
          <a:extLst>
            <a:ext uri="{FF2B5EF4-FFF2-40B4-BE49-F238E27FC236}">
              <a16:creationId xmlns="" xmlns:a16="http://schemas.microsoft.com/office/drawing/2014/main" id="{32721FC9-BE3B-429C-BD0C-0F27A2E806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184897</xdr:colOff>
      <xdr:row>199</xdr:row>
      <xdr:rowOff>100853</xdr:rowOff>
    </xdr:from>
    <xdr:to>
      <xdr:col>14</xdr:col>
      <xdr:colOff>493059</xdr:colOff>
      <xdr:row>201</xdr:row>
      <xdr:rowOff>593911</xdr:rowOff>
    </xdr:to>
    <xdr:graphicFrame macro="">
      <xdr:nvGraphicFramePr>
        <xdr:cNvPr id="1058" name="Gráfico 1057">
          <a:extLst>
            <a:ext uri="{FF2B5EF4-FFF2-40B4-BE49-F238E27FC236}">
              <a16:creationId xmlns="" xmlns:a16="http://schemas.microsoft.com/office/drawing/2014/main" id="{E01B1C43-FEA0-4E6D-BE9B-066DAC2963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72839</xdr:colOff>
      <xdr:row>213</xdr:row>
      <xdr:rowOff>11205</xdr:rowOff>
    </xdr:from>
    <xdr:to>
      <xdr:col>14</xdr:col>
      <xdr:colOff>526676</xdr:colOff>
      <xdr:row>215</xdr:row>
      <xdr:rowOff>582705</xdr:rowOff>
    </xdr:to>
    <xdr:graphicFrame macro="">
      <xdr:nvGraphicFramePr>
        <xdr:cNvPr id="1059" name="Gráfico 1058">
          <a:extLst>
            <a:ext uri="{FF2B5EF4-FFF2-40B4-BE49-F238E27FC236}">
              <a16:creationId xmlns="" xmlns:a16="http://schemas.microsoft.com/office/drawing/2014/main" id="{8F1199C5-2B0B-464F-A494-862FF388A3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308163</xdr:colOff>
      <xdr:row>204</xdr:row>
      <xdr:rowOff>44823</xdr:rowOff>
    </xdr:from>
    <xdr:to>
      <xdr:col>24</xdr:col>
      <xdr:colOff>381001</xdr:colOff>
      <xdr:row>205</xdr:row>
      <xdr:rowOff>290230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1107F391-A2EF-40B6-A96B-3556588BDD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140074</xdr:colOff>
      <xdr:row>208</xdr:row>
      <xdr:rowOff>268941</xdr:rowOff>
    </xdr:from>
    <xdr:to>
      <xdr:col>16</xdr:col>
      <xdr:colOff>302558</xdr:colOff>
      <xdr:row>210</xdr:row>
      <xdr:rowOff>414618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F8D403A0-575A-47C5-A69E-FF4BF0A272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0</xdr:col>
      <xdr:colOff>320387</xdr:colOff>
      <xdr:row>0</xdr:row>
      <xdr:rowOff>86591</xdr:rowOff>
    </xdr:from>
    <xdr:to>
      <xdr:col>3</xdr:col>
      <xdr:colOff>54553</xdr:colOff>
      <xdr:row>3</xdr:row>
      <xdr:rowOff>164523</xdr:rowOff>
    </xdr:to>
    <xdr:pic>
      <xdr:nvPicPr>
        <xdr:cNvPr id="21" name="Imagen 2">
          <a:extLst>
            <a:ext uri="{FF2B5EF4-FFF2-40B4-BE49-F238E27FC236}">
              <a16:creationId xmlns="" xmlns:a16="http://schemas.microsoft.com/office/drawing/2014/main" id="{004935AF-9951-4DDD-B193-4B06947C7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387" y="86591"/>
          <a:ext cx="1526598" cy="64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313766</xdr:colOff>
      <xdr:row>4</xdr:row>
      <xdr:rowOff>113178</xdr:rowOff>
    </xdr:from>
    <xdr:to>
      <xdr:col>5</xdr:col>
      <xdr:colOff>57150</xdr:colOff>
      <xdr:row>4</xdr:row>
      <xdr:rowOff>628650</xdr:rowOff>
    </xdr:to>
    <xdr:pic>
      <xdr:nvPicPr>
        <xdr:cNvPr id="2" name="Imagen 1" descr="C:\Users\jrami\AppData\Local\Packages\Microsoft.Office.Desktop_8wekyb3d8bbwe\AC\INetCache\Content.MSO\2DFC35D3.tmp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B827EA1-1722-4DFB-B677-09CB6CB8AE5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816" y="875178"/>
          <a:ext cx="1486459" cy="5154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22</xdr:col>
      <xdr:colOff>76201</xdr:colOff>
      <xdr:row>20</xdr:row>
      <xdr:rowOff>95249</xdr:rowOff>
    </xdr:from>
    <xdr:to>
      <xdr:col>24</xdr:col>
      <xdr:colOff>142875</xdr:colOff>
      <xdr:row>23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F685E31B-276E-4E10-A420-19C082F5CA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161925</xdr:colOff>
      <xdr:row>38</xdr:row>
      <xdr:rowOff>28575</xdr:rowOff>
    </xdr:from>
    <xdr:to>
      <xdr:col>24</xdr:col>
      <xdr:colOff>523875</xdr:colOff>
      <xdr:row>41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47394E0F-8BB7-48AE-92AD-5BD2ABEF3D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320387</xdr:colOff>
      <xdr:row>0</xdr:row>
      <xdr:rowOff>0</xdr:rowOff>
    </xdr:from>
    <xdr:to>
      <xdr:col>2</xdr:col>
      <xdr:colOff>523875</xdr:colOff>
      <xdr:row>3</xdr:row>
      <xdr:rowOff>127941</xdr:rowOff>
    </xdr:to>
    <xdr:pic>
      <xdr:nvPicPr>
        <xdr:cNvPr id="5" name="Imagen 2">
          <a:extLst>
            <a:ext uri="{FF2B5EF4-FFF2-40B4-BE49-F238E27FC236}">
              <a16:creationId xmlns="" xmlns:a16="http://schemas.microsoft.com/office/drawing/2014/main" id="{C065D900-548D-47E6-9D4A-546B1CA50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387" y="0"/>
          <a:ext cx="1365538" cy="699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313766</xdr:colOff>
      <xdr:row>4</xdr:row>
      <xdr:rowOff>113178</xdr:rowOff>
    </xdr:from>
    <xdr:to>
      <xdr:col>5</xdr:col>
      <xdr:colOff>57150</xdr:colOff>
      <xdr:row>4</xdr:row>
      <xdr:rowOff>628650</xdr:rowOff>
    </xdr:to>
    <xdr:pic>
      <xdr:nvPicPr>
        <xdr:cNvPr id="2" name="Imagen 1" descr="C:\Users\jrami\AppData\Local\Packages\Microsoft.Office.Desktop_8wekyb3d8bbwe\AC\INetCache\Content.MSO\2DFC35D3.tmp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C6C79472-19AB-4633-A4C9-8CD4D7910A9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816" y="875178"/>
          <a:ext cx="1486459" cy="5154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22</xdr:col>
      <xdr:colOff>609600</xdr:colOff>
      <xdr:row>19</xdr:row>
      <xdr:rowOff>19050</xdr:rowOff>
    </xdr:from>
    <xdr:to>
      <xdr:col>24</xdr:col>
      <xdr:colOff>285750</xdr:colOff>
      <xdr:row>22</xdr:row>
      <xdr:rowOff>119062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C03CBE1-01BA-4FA5-9CC5-A77179776C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285750</xdr:colOff>
      <xdr:row>25</xdr:row>
      <xdr:rowOff>38099</xdr:rowOff>
    </xdr:from>
    <xdr:to>
      <xdr:col>24</xdr:col>
      <xdr:colOff>619125</xdr:colOff>
      <xdr:row>29</xdr:row>
      <xdr:rowOff>33336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A5D0F249-3DA3-4D1A-B974-581A702C23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228600</xdr:colOff>
      <xdr:row>31</xdr:row>
      <xdr:rowOff>57150</xdr:rowOff>
    </xdr:from>
    <xdr:to>
      <xdr:col>24</xdr:col>
      <xdr:colOff>523875</xdr:colOff>
      <xdr:row>34</xdr:row>
      <xdr:rowOff>90486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21AE7159-4D89-4967-87D8-7B21EC1669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333376</xdr:colOff>
      <xdr:row>37</xdr:row>
      <xdr:rowOff>57150</xdr:rowOff>
    </xdr:from>
    <xdr:to>
      <xdr:col>24</xdr:col>
      <xdr:colOff>219076</xdr:colOff>
      <xdr:row>40</xdr:row>
      <xdr:rowOff>138112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E13F3E19-E1CE-4178-B6AB-8250B55FF0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301337</xdr:colOff>
      <xdr:row>0</xdr:row>
      <xdr:rowOff>0</xdr:rowOff>
    </xdr:from>
    <xdr:to>
      <xdr:col>3</xdr:col>
      <xdr:colOff>38100</xdr:colOff>
      <xdr:row>3</xdr:row>
      <xdr:rowOff>186486</xdr:rowOff>
    </xdr:to>
    <xdr:pic>
      <xdr:nvPicPr>
        <xdr:cNvPr id="9" name="Imagen 2">
          <a:extLst>
            <a:ext uri="{FF2B5EF4-FFF2-40B4-BE49-F238E27FC236}">
              <a16:creationId xmlns="" xmlns:a16="http://schemas.microsoft.com/office/drawing/2014/main" id="{9C097E7D-B15B-4D8E-AE68-A0A7446E4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337" y="0"/>
          <a:ext cx="1479838" cy="75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323291</xdr:colOff>
      <xdr:row>4</xdr:row>
      <xdr:rowOff>122703</xdr:rowOff>
    </xdr:from>
    <xdr:to>
      <xdr:col>5</xdr:col>
      <xdr:colOff>66675</xdr:colOff>
      <xdr:row>4</xdr:row>
      <xdr:rowOff>638175</xdr:rowOff>
    </xdr:to>
    <xdr:pic>
      <xdr:nvPicPr>
        <xdr:cNvPr id="2" name="Imagen 1" descr="C:\Users\jrami\AppData\Local\Packages\Microsoft.Office.Desktop_8wekyb3d8bbwe\AC\INetCache\Content.MSO\2DFC35D3.tmp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762E8D11-C2E1-4E85-96BE-BFD3CF8DDF1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341" y="884703"/>
          <a:ext cx="1486459" cy="5154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21</xdr:col>
      <xdr:colOff>542925</xdr:colOff>
      <xdr:row>22</xdr:row>
      <xdr:rowOff>38100</xdr:rowOff>
    </xdr:from>
    <xdr:to>
      <xdr:col>23</xdr:col>
      <xdr:colOff>342900</xdr:colOff>
      <xdr:row>24</xdr:row>
      <xdr:rowOff>123825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5F2A2EE0-C238-4727-AE70-8AB52BF632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600075</xdr:colOff>
      <xdr:row>27</xdr:row>
      <xdr:rowOff>57150</xdr:rowOff>
    </xdr:from>
    <xdr:to>
      <xdr:col>23</xdr:col>
      <xdr:colOff>342900</xdr:colOff>
      <xdr:row>29</xdr:row>
      <xdr:rowOff>138112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2890235E-1F03-4615-9900-225ADCE546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533400</xdr:colOff>
      <xdr:row>32</xdr:row>
      <xdr:rowOff>47625</xdr:rowOff>
    </xdr:from>
    <xdr:to>
      <xdr:col>23</xdr:col>
      <xdr:colOff>238125</xdr:colOff>
      <xdr:row>35</xdr:row>
      <xdr:rowOff>147637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8C355F9F-21AC-4249-AF65-AD28EAE914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228600</xdr:colOff>
      <xdr:row>48</xdr:row>
      <xdr:rowOff>57150</xdr:rowOff>
    </xdr:from>
    <xdr:to>
      <xdr:col>23</xdr:col>
      <xdr:colOff>390525</xdr:colOff>
      <xdr:row>51</xdr:row>
      <xdr:rowOff>119061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C1E5022F-7B08-4C01-8DF7-D48EED2010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320387</xdr:colOff>
      <xdr:row>0</xdr:row>
      <xdr:rowOff>0</xdr:rowOff>
    </xdr:from>
    <xdr:to>
      <xdr:col>3</xdr:col>
      <xdr:colOff>102178</xdr:colOff>
      <xdr:row>3</xdr:row>
      <xdr:rowOff>152400</xdr:rowOff>
    </xdr:to>
    <xdr:pic>
      <xdr:nvPicPr>
        <xdr:cNvPr id="7" name="Imagen 2">
          <a:extLst>
            <a:ext uri="{FF2B5EF4-FFF2-40B4-BE49-F238E27FC236}">
              <a16:creationId xmlns="" xmlns:a16="http://schemas.microsoft.com/office/drawing/2014/main" id="{9B396CBD-F654-422D-AC68-7085E694E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387" y="0"/>
          <a:ext cx="1524866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313766</xdr:colOff>
      <xdr:row>4</xdr:row>
      <xdr:rowOff>113178</xdr:rowOff>
    </xdr:from>
    <xdr:to>
      <xdr:col>5</xdr:col>
      <xdr:colOff>57150</xdr:colOff>
      <xdr:row>4</xdr:row>
      <xdr:rowOff>628650</xdr:rowOff>
    </xdr:to>
    <xdr:pic>
      <xdr:nvPicPr>
        <xdr:cNvPr id="2" name="Imagen 1" descr="C:\Users\jrami\AppData\Local\Packages\Microsoft.Office.Desktop_8wekyb3d8bbwe\AC\INetCache\Content.MSO\2DFC35D3.tmp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ECA9F7CC-9AAD-476B-95CF-7814310D117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816" y="875178"/>
          <a:ext cx="1486459" cy="5154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22</xdr:col>
      <xdr:colOff>419100</xdr:colOff>
      <xdr:row>16</xdr:row>
      <xdr:rowOff>38100</xdr:rowOff>
    </xdr:from>
    <xdr:to>
      <xdr:col>24</xdr:col>
      <xdr:colOff>342900</xdr:colOff>
      <xdr:row>19</xdr:row>
      <xdr:rowOff>176212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2AD6A58-4A88-4443-B6E7-D2F5F6A591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514350</xdr:colOff>
      <xdr:row>22</xdr:row>
      <xdr:rowOff>47624</xdr:rowOff>
    </xdr:from>
    <xdr:to>
      <xdr:col>24</xdr:col>
      <xdr:colOff>285750</xdr:colOff>
      <xdr:row>25</xdr:row>
      <xdr:rowOff>176211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8F2C2D11-810C-402C-946F-645D8777F1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457200</xdr:colOff>
      <xdr:row>28</xdr:row>
      <xdr:rowOff>28575</xdr:rowOff>
    </xdr:from>
    <xdr:to>
      <xdr:col>24</xdr:col>
      <xdr:colOff>361950</xdr:colOff>
      <xdr:row>31</xdr:row>
      <xdr:rowOff>176211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AEBBB045-72BB-4709-9E45-486D7DC0B9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320387</xdr:colOff>
      <xdr:row>0</xdr:row>
      <xdr:rowOff>0</xdr:rowOff>
    </xdr:from>
    <xdr:to>
      <xdr:col>3</xdr:col>
      <xdr:colOff>102178</xdr:colOff>
      <xdr:row>3</xdr:row>
      <xdr:rowOff>152400</xdr:rowOff>
    </xdr:to>
    <xdr:pic>
      <xdr:nvPicPr>
        <xdr:cNvPr id="6" name="Imagen 2">
          <a:extLst>
            <a:ext uri="{FF2B5EF4-FFF2-40B4-BE49-F238E27FC236}">
              <a16:creationId xmlns="" xmlns:a16="http://schemas.microsoft.com/office/drawing/2014/main" id="{AF3ED9CA-3D7B-4F99-A5DF-16D65971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387" y="0"/>
          <a:ext cx="1524866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andra Rodriguez" id="{4FE56873-5BE9-4760-BD6F-AC753F625B39}" userId="3c560cbd3f436ccf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141" dT="2019-12-16T05:12:27.32" personId="{4FE56873-5BE9-4760-BD6F-AC753F625B39}" id="{0FD0B54B-7BE1-4AA2-93C0-D81AECA0D8D9}">
    <text>preguntar cuantas horas trabajan al día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B13" sqref="B13"/>
    </sheetView>
  </sheetViews>
  <sheetFormatPr baseColWidth="10" defaultRowHeight="15"/>
  <cols>
    <col min="1" max="1" width="20.85546875" style="1" customWidth="1"/>
    <col min="2" max="2" width="57" style="1" customWidth="1"/>
    <col min="3" max="16384" width="11.42578125" style="1"/>
  </cols>
  <sheetData>
    <row r="1" spans="1:6">
      <c r="A1" s="68" t="s">
        <v>248</v>
      </c>
      <c r="B1" s="68"/>
      <c r="C1" s="69"/>
      <c r="D1" s="69"/>
      <c r="E1" s="69"/>
      <c r="F1" s="69"/>
    </row>
    <row r="2" spans="1:6">
      <c r="A2" s="68"/>
      <c r="B2" s="68"/>
      <c r="C2" s="69"/>
      <c r="D2" s="69"/>
      <c r="E2" s="69"/>
      <c r="F2" s="69"/>
    </row>
    <row r="3" spans="1:6">
      <c r="A3" s="61" t="s">
        <v>115</v>
      </c>
      <c r="B3" s="61" t="s">
        <v>334</v>
      </c>
      <c r="C3" s="69"/>
      <c r="D3" s="69"/>
      <c r="E3" s="69"/>
      <c r="F3" s="69"/>
    </row>
    <row r="4" spans="1:6">
      <c r="A4" s="61" t="s">
        <v>116</v>
      </c>
      <c r="B4" s="61" t="s">
        <v>335</v>
      </c>
      <c r="C4" s="69"/>
      <c r="D4" s="69"/>
      <c r="E4" s="69"/>
      <c r="F4" s="69"/>
    </row>
    <row r="5" spans="1:6">
      <c r="A5" s="61" t="s">
        <v>114</v>
      </c>
      <c r="B5" s="61">
        <v>2021</v>
      </c>
      <c r="C5" s="69"/>
      <c r="D5" s="69"/>
      <c r="E5" s="69"/>
      <c r="F5" s="69"/>
    </row>
    <row r="6" spans="1:6">
      <c r="A6" s="61" t="s">
        <v>249</v>
      </c>
      <c r="B6" s="61" t="s">
        <v>336</v>
      </c>
      <c r="C6" s="69"/>
      <c r="D6" s="69"/>
      <c r="E6" s="69"/>
      <c r="F6" s="69"/>
    </row>
  </sheetData>
  <mergeCells count="2">
    <mergeCell ref="A1:B2"/>
    <mergeCell ref="C1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J1" sqref="J1:M1"/>
    </sheetView>
  </sheetViews>
  <sheetFormatPr baseColWidth="10" defaultColWidth="28.140625" defaultRowHeight="15"/>
  <cols>
    <col min="1" max="9" width="28.140625" style="1"/>
    <col min="10" max="10" width="9.5703125" style="1" customWidth="1"/>
    <col min="11" max="11" width="4.42578125" style="1" customWidth="1"/>
    <col min="12" max="12" width="7.28515625" style="1" customWidth="1"/>
    <col min="13" max="13" width="10.28515625" style="1" customWidth="1"/>
    <col min="14" max="16384" width="28.140625" style="1"/>
  </cols>
  <sheetData>
    <row r="1" spans="1:13" ht="15" customHeight="1">
      <c r="A1" s="70"/>
      <c r="B1" s="85" t="s">
        <v>352</v>
      </c>
      <c r="C1" s="85"/>
      <c r="D1" s="85"/>
      <c r="E1" s="85"/>
      <c r="F1" s="85"/>
      <c r="G1" s="85"/>
      <c r="H1" s="85"/>
      <c r="I1" s="85"/>
      <c r="J1" s="86" t="s">
        <v>423</v>
      </c>
      <c r="K1" s="86"/>
      <c r="L1" s="86"/>
      <c r="M1" s="86"/>
    </row>
    <row r="2" spans="1:13" ht="15" customHeight="1">
      <c r="A2" s="71"/>
      <c r="B2" s="73" t="s">
        <v>422</v>
      </c>
      <c r="C2" s="74"/>
      <c r="D2" s="74"/>
      <c r="E2" s="74"/>
      <c r="F2" s="74"/>
      <c r="G2" s="74"/>
      <c r="H2" s="74"/>
      <c r="I2" s="75"/>
      <c r="J2" s="76" t="s">
        <v>414</v>
      </c>
      <c r="K2" s="77"/>
      <c r="L2" s="76" t="s">
        <v>420</v>
      </c>
      <c r="M2" s="77"/>
    </row>
    <row r="3" spans="1:13" ht="15" customHeight="1">
      <c r="A3" s="71"/>
      <c r="B3" s="78" t="s">
        <v>415</v>
      </c>
      <c r="C3" s="79"/>
      <c r="D3" s="79"/>
      <c r="E3" s="79"/>
      <c r="F3" s="79"/>
      <c r="G3" s="79"/>
      <c r="H3" s="79"/>
      <c r="I3" s="80"/>
      <c r="J3" s="76" t="s">
        <v>413</v>
      </c>
      <c r="K3" s="84"/>
      <c r="L3" s="84"/>
      <c r="M3" s="77"/>
    </row>
    <row r="4" spans="1:13" ht="15" customHeight="1">
      <c r="A4" s="71"/>
      <c r="B4" s="81"/>
      <c r="C4" s="82"/>
      <c r="D4" s="82"/>
      <c r="E4" s="82"/>
      <c r="F4" s="82"/>
      <c r="G4" s="82"/>
      <c r="H4" s="82"/>
      <c r="I4" s="83"/>
      <c r="J4" s="76" t="s">
        <v>353</v>
      </c>
      <c r="K4" s="84"/>
      <c r="L4" s="84"/>
      <c r="M4" s="77"/>
    </row>
    <row r="5" spans="1:13">
      <c r="A5" s="72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>
      <c r="A6" s="87" t="s">
        <v>354</v>
      </c>
      <c r="B6" s="89" t="s">
        <v>355</v>
      </c>
      <c r="C6" s="90" t="s">
        <v>356</v>
      </c>
      <c r="D6" s="90" t="s">
        <v>9</v>
      </c>
      <c r="E6" s="90" t="s">
        <v>5</v>
      </c>
      <c r="F6" s="89" t="s">
        <v>169</v>
      </c>
      <c r="G6" s="101"/>
      <c r="H6" s="101"/>
      <c r="I6" s="89" t="s">
        <v>357</v>
      </c>
      <c r="J6" s="89" t="s">
        <v>358</v>
      </c>
      <c r="K6" s="101"/>
      <c r="L6" s="101"/>
      <c r="M6" s="101"/>
    </row>
    <row r="7" spans="1:13">
      <c r="A7" s="88"/>
      <c r="B7" s="89"/>
      <c r="C7" s="90"/>
      <c r="D7" s="90"/>
      <c r="E7" s="90"/>
      <c r="F7" s="101"/>
      <c r="G7" s="101"/>
      <c r="H7" s="101"/>
      <c r="I7" s="89"/>
      <c r="J7" s="101"/>
      <c r="K7" s="101"/>
      <c r="L7" s="101"/>
      <c r="M7" s="101"/>
    </row>
    <row r="8" spans="1:13" ht="54.95" customHeight="1">
      <c r="A8" s="104" t="s">
        <v>359</v>
      </c>
      <c r="B8" s="62" t="s">
        <v>360</v>
      </c>
      <c r="C8" s="62" t="s">
        <v>361</v>
      </c>
      <c r="D8" s="62" t="s">
        <v>362</v>
      </c>
      <c r="E8" s="109" t="s">
        <v>363</v>
      </c>
      <c r="F8" s="102" t="s">
        <v>364</v>
      </c>
      <c r="G8" s="102"/>
      <c r="H8" s="102"/>
      <c r="I8" s="63" t="s">
        <v>365</v>
      </c>
      <c r="J8" s="102"/>
      <c r="K8" s="102"/>
      <c r="L8" s="102"/>
      <c r="M8" s="102"/>
    </row>
    <row r="9" spans="1:13" ht="54.95" customHeight="1">
      <c r="A9" s="105"/>
      <c r="B9" s="91" t="s">
        <v>366</v>
      </c>
      <c r="C9" s="91" t="s">
        <v>367</v>
      </c>
      <c r="D9" s="91" t="s">
        <v>368</v>
      </c>
      <c r="E9" s="110"/>
      <c r="F9" s="93" t="s">
        <v>369</v>
      </c>
      <c r="G9" s="94"/>
      <c r="H9" s="95"/>
      <c r="I9" s="63" t="s">
        <v>370</v>
      </c>
      <c r="J9" s="99"/>
      <c r="K9" s="99"/>
      <c r="L9" s="99"/>
      <c r="M9" s="99"/>
    </row>
    <row r="10" spans="1:13" ht="54.95" customHeight="1">
      <c r="A10" s="105"/>
      <c r="B10" s="92"/>
      <c r="C10" s="92"/>
      <c r="D10" s="92"/>
      <c r="E10" s="110"/>
      <c r="F10" s="96"/>
      <c r="G10" s="97"/>
      <c r="H10" s="98"/>
      <c r="I10" s="63" t="s">
        <v>365</v>
      </c>
      <c r="J10" s="99"/>
      <c r="K10" s="99"/>
      <c r="L10" s="99"/>
      <c r="M10" s="99"/>
    </row>
    <row r="11" spans="1:13" ht="54.95" customHeight="1">
      <c r="A11" s="105"/>
      <c r="B11" s="62" t="s">
        <v>371</v>
      </c>
      <c r="C11" s="62" t="s">
        <v>372</v>
      </c>
      <c r="D11" s="62" t="s">
        <v>410</v>
      </c>
      <c r="E11" s="110"/>
      <c r="F11" s="102"/>
      <c r="G11" s="102"/>
      <c r="H11" s="102"/>
      <c r="I11" s="63"/>
      <c r="J11" s="103"/>
      <c r="K11" s="103"/>
      <c r="L11" s="103"/>
      <c r="M11" s="103"/>
    </row>
    <row r="12" spans="1:13" ht="54.95" customHeight="1">
      <c r="A12" s="106"/>
      <c r="B12" s="63" t="s">
        <v>373</v>
      </c>
      <c r="C12" s="62" t="s">
        <v>374</v>
      </c>
      <c r="D12" s="62" t="s">
        <v>375</v>
      </c>
      <c r="E12" s="110"/>
      <c r="F12" s="102" t="s">
        <v>375</v>
      </c>
      <c r="G12" s="102"/>
      <c r="H12" s="102"/>
      <c r="I12" s="63" t="s">
        <v>186</v>
      </c>
      <c r="J12" s="102"/>
      <c r="K12" s="102"/>
      <c r="L12" s="102"/>
      <c r="M12" s="102"/>
    </row>
    <row r="13" spans="1:13" ht="54.95" customHeight="1">
      <c r="A13" s="104" t="s">
        <v>411</v>
      </c>
      <c r="B13" s="62" t="s">
        <v>376</v>
      </c>
      <c r="C13" s="62" t="s">
        <v>377</v>
      </c>
      <c r="D13" s="62" t="s">
        <v>378</v>
      </c>
      <c r="E13" s="110"/>
      <c r="F13" s="107" t="s">
        <v>379</v>
      </c>
      <c r="G13" s="102"/>
      <c r="H13" s="102"/>
      <c r="I13" s="63" t="s">
        <v>380</v>
      </c>
      <c r="J13" s="102"/>
      <c r="K13" s="102"/>
      <c r="L13" s="102"/>
      <c r="M13" s="102"/>
    </row>
    <row r="14" spans="1:13" ht="54.95" customHeight="1">
      <c r="A14" s="105"/>
      <c r="B14" s="64" t="s">
        <v>381</v>
      </c>
      <c r="C14" s="62" t="s">
        <v>382</v>
      </c>
      <c r="D14" s="62" t="s">
        <v>383</v>
      </c>
      <c r="E14" s="110"/>
      <c r="F14" s="102" t="s">
        <v>384</v>
      </c>
      <c r="G14" s="102"/>
      <c r="H14" s="102"/>
      <c r="I14" s="63" t="s">
        <v>385</v>
      </c>
      <c r="J14" s="108"/>
      <c r="K14" s="108"/>
      <c r="L14" s="108"/>
      <c r="M14" s="108"/>
    </row>
    <row r="15" spans="1:13" ht="54.95" customHeight="1">
      <c r="A15" s="105"/>
      <c r="B15" s="62" t="s">
        <v>386</v>
      </c>
      <c r="C15" s="62" t="s">
        <v>387</v>
      </c>
      <c r="D15" s="62" t="s">
        <v>412</v>
      </c>
      <c r="E15" s="110"/>
      <c r="F15" s="102" t="s">
        <v>388</v>
      </c>
      <c r="G15" s="102"/>
      <c r="H15" s="102"/>
      <c r="I15" s="63" t="s">
        <v>370</v>
      </c>
      <c r="J15" s="102"/>
      <c r="K15" s="102"/>
      <c r="L15" s="102"/>
      <c r="M15" s="102"/>
    </row>
    <row r="16" spans="1:13" ht="54.95" customHeight="1">
      <c r="A16" s="105"/>
      <c r="B16" s="64" t="s">
        <v>389</v>
      </c>
      <c r="C16" s="62" t="s">
        <v>390</v>
      </c>
      <c r="D16" s="62" t="s">
        <v>391</v>
      </c>
      <c r="E16" s="110"/>
      <c r="F16" s="93" t="s">
        <v>392</v>
      </c>
      <c r="G16" s="94"/>
      <c r="H16" s="95"/>
      <c r="I16" s="63" t="s">
        <v>365</v>
      </c>
      <c r="J16" s="112"/>
      <c r="K16" s="112"/>
      <c r="L16" s="112"/>
      <c r="M16" s="112"/>
    </row>
    <row r="17" spans="1:13" ht="54.95" customHeight="1">
      <c r="A17" s="105"/>
      <c r="B17" s="62" t="s">
        <v>393</v>
      </c>
      <c r="C17" s="62" t="s">
        <v>394</v>
      </c>
      <c r="D17" s="62" t="s">
        <v>395</v>
      </c>
      <c r="E17" s="110"/>
      <c r="F17" s="96"/>
      <c r="G17" s="97"/>
      <c r="H17" s="98"/>
      <c r="I17" s="63" t="s">
        <v>365</v>
      </c>
      <c r="J17" s="112"/>
      <c r="K17" s="112"/>
      <c r="L17" s="112"/>
      <c r="M17" s="112"/>
    </row>
    <row r="18" spans="1:13" ht="54.95" customHeight="1">
      <c r="A18" s="105"/>
      <c r="B18" s="62" t="s">
        <v>396</v>
      </c>
      <c r="C18" s="62" t="s">
        <v>397</v>
      </c>
      <c r="D18" s="63" t="s">
        <v>398</v>
      </c>
      <c r="E18" s="110"/>
      <c r="F18" s="102" t="s">
        <v>399</v>
      </c>
      <c r="G18" s="102"/>
      <c r="H18" s="102"/>
      <c r="I18" s="63" t="s">
        <v>365</v>
      </c>
      <c r="J18" s="102"/>
      <c r="K18" s="102"/>
      <c r="L18" s="102"/>
      <c r="M18" s="102"/>
    </row>
    <row r="19" spans="1:13" ht="54.95" customHeight="1">
      <c r="A19" s="106"/>
      <c r="B19" s="65" t="s">
        <v>400</v>
      </c>
      <c r="C19" s="65" t="s">
        <v>401</v>
      </c>
      <c r="D19" s="62" t="s">
        <v>402</v>
      </c>
      <c r="E19" s="111"/>
      <c r="F19" s="102" t="s">
        <v>403</v>
      </c>
      <c r="G19" s="102"/>
      <c r="H19" s="102"/>
      <c r="I19" s="63" t="s">
        <v>365</v>
      </c>
      <c r="J19" s="112"/>
      <c r="K19" s="113"/>
      <c r="L19" s="113"/>
      <c r="M19" s="113"/>
    </row>
    <row r="20" spans="1:13" ht="54.95" customHeight="1">
      <c r="A20" s="119" t="s">
        <v>404</v>
      </c>
      <c r="B20" s="120"/>
      <c r="C20" s="117" t="s">
        <v>405</v>
      </c>
      <c r="D20" s="118"/>
      <c r="E20" s="117" t="s">
        <v>406</v>
      </c>
      <c r="F20" s="118"/>
      <c r="G20" s="66"/>
      <c r="H20" s="66"/>
      <c r="I20" s="67"/>
      <c r="J20" s="66"/>
      <c r="K20" s="66"/>
      <c r="L20" s="66"/>
      <c r="M20" s="66"/>
    </row>
    <row r="21" spans="1:13">
      <c r="A21" s="114" t="s">
        <v>407</v>
      </c>
      <c r="B21" s="114"/>
      <c r="C21" s="115" t="s">
        <v>408</v>
      </c>
      <c r="D21" s="116"/>
      <c r="E21" s="114" t="s">
        <v>409</v>
      </c>
      <c r="F21" s="114"/>
      <c r="G21" s="66"/>
      <c r="H21" s="66"/>
      <c r="I21" s="67"/>
      <c r="J21" s="66"/>
      <c r="K21" s="66"/>
      <c r="L21" s="66"/>
      <c r="M21" s="66"/>
    </row>
  </sheetData>
  <mergeCells count="52">
    <mergeCell ref="A21:B21"/>
    <mergeCell ref="E21:F21"/>
    <mergeCell ref="C21:D21"/>
    <mergeCell ref="C20:D20"/>
    <mergeCell ref="E20:F20"/>
    <mergeCell ref="A20:B20"/>
    <mergeCell ref="F19:H19"/>
    <mergeCell ref="J19:M19"/>
    <mergeCell ref="J15:M15"/>
    <mergeCell ref="F16:H17"/>
    <mergeCell ref="J16:M16"/>
    <mergeCell ref="J17:M17"/>
    <mergeCell ref="F18:H18"/>
    <mergeCell ref="J18:M18"/>
    <mergeCell ref="F11:H11"/>
    <mergeCell ref="J11:M11"/>
    <mergeCell ref="F12:H12"/>
    <mergeCell ref="J12:M12"/>
    <mergeCell ref="A13:A19"/>
    <mergeCell ref="F13:H13"/>
    <mergeCell ref="J13:M13"/>
    <mergeCell ref="F14:H14"/>
    <mergeCell ref="J14:M14"/>
    <mergeCell ref="F15:H15"/>
    <mergeCell ref="A8:A12"/>
    <mergeCell ref="E8:E19"/>
    <mergeCell ref="F8:H8"/>
    <mergeCell ref="J8:M8"/>
    <mergeCell ref="B9:B10"/>
    <mergeCell ref="C9:C10"/>
    <mergeCell ref="D9:D10"/>
    <mergeCell ref="F9:H10"/>
    <mergeCell ref="J9:M9"/>
    <mergeCell ref="J10:M10"/>
    <mergeCell ref="B5:M5"/>
    <mergeCell ref="F6:H7"/>
    <mergeCell ref="I6:I7"/>
    <mergeCell ref="J6:M7"/>
    <mergeCell ref="A6:A7"/>
    <mergeCell ref="B6:B7"/>
    <mergeCell ref="C6:C7"/>
    <mergeCell ref="D6:D7"/>
    <mergeCell ref="E6:E7"/>
    <mergeCell ref="A1:A5"/>
    <mergeCell ref="B2:I2"/>
    <mergeCell ref="J2:K2"/>
    <mergeCell ref="L2:M2"/>
    <mergeCell ref="B3:I4"/>
    <mergeCell ref="J3:M3"/>
    <mergeCell ref="J4:M4"/>
    <mergeCell ref="B1:I1"/>
    <mergeCell ref="J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tabSelected="1" zoomScale="110" zoomScaleNormal="110" workbookViewId="0">
      <selection activeCell="M1" sqref="M1:P1"/>
    </sheetView>
  </sheetViews>
  <sheetFormatPr baseColWidth="10" defaultRowHeight="15"/>
  <cols>
    <col min="1" max="1" width="8.7109375" style="1" customWidth="1"/>
    <col min="2" max="2" width="9.42578125" style="1" customWidth="1"/>
    <col min="3" max="19" width="8.7109375" style="1" customWidth="1"/>
    <col min="20" max="20" width="11" style="1" customWidth="1"/>
    <col min="21" max="21" width="8.7109375" style="1" customWidth="1"/>
    <col min="22" max="22" width="9.5703125" style="1" customWidth="1"/>
    <col min="23" max="31" width="7.7109375" style="1" customWidth="1"/>
    <col min="32" max="16384" width="11.42578125" style="1"/>
  </cols>
  <sheetData>
    <row r="1" spans="1:21" ht="15" customHeight="1">
      <c r="A1" s="99"/>
      <c r="B1" s="99"/>
      <c r="C1" s="99"/>
      <c r="D1" s="99"/>
      <c r="E1" s="85" t="s">
        <v>352</v>
      </c>
      <c r="F1" s="85"/>
      <c r="G1" s="85"/>
      <c r="H1" s="85"/>
      <c r="I1" s="85"/>
      <c r="J1" s="85"/>
      <c r="K1" s="85"/>
      <c r="L1" s="85"/>
      <c r="M1" s="86" t="s">
        <v>423</v>
      </c>
      <c r="N1" s="86"/>
      <c r="O1" s="86"/>
      <c r="P1" s="86"/>
    </row>
    <row r="2" spans="1:21" ht="15" customHeight="1">
      <c r="A2" s="99"/>
      <c r="B2" s="99"/>
      <c r="C2" s="99"/>
      <c r="D2" s="99"/>
      <c r="E2" s="73" t="s">
        <v>422</v>
      </c>
      <c r="F2" s="74"/>
      <c r="G2" s="74"/>
      <c r="H2" s="74"/>
      <c r="I2" s="74"/>
      <c r="J2" s="74"/>
      <c r="K2" s="74"/>
      <c r="L2" s="75"/>
      <c r="M2" s="76" t="s">
        <v>414</v>
      </c>
      <c r="N2" s="77"/>
      <c r="O2" s="76" t="s">
        <v>421</v>
      </c>
      <c r="P2" s="77"/>
    </row>
    <row r="3" spans="1:21" ht="15" customHeight="1">
      <c r="A3" s="99"/>
      <c r="B3" s="99"/>
      <c r="C3" s="99"/>
      <c r="D3" s="99"/>
      <c r="E3" s="78" t="s">
        <v>415</v>
      </c>
      <c r="F3" s="79"/>
      <c r="G3" s="79"/>
      <c r="H3" s="79"/>
      <c r="I3" s="79"/>
      <c r="J3" s="79"/>
      <c r="K3" s="79"/>
      <c r="L3" s="80"/>
      <c r="M3" s="76" t="s">
        <v>413</v>
      </c>
      <c r="N3" s="84"/>
      <c r="O3" s="84"/>
      <c r="P3" s="77"/>
    </row>
    <row r="4" spans="1:21" ht="20.25" customHeight="1">
      <c r="A4" s="99"/>
      <c r="B4" s="99"/>
      <c r="C4" s="99"/>
      <c r="D4" s="99"/>
      <c r="E4" s="81"/>
      <c r="F4" s="82"/>
      <c r="G4" s="82"/>
      <c r="H4" s="82"/>
      <c r="I4" s="82"/>
      <c r="J4" s="82"/>
      <c r="K4" s="82"/>
      <c r="L4" s="83"/>
      <c r="M4" s="76" t="s">
        <v>353</v>
      </c>
      <c r="N4" s="84"/>
      <c r="O4" s="84"/>
      <c r="P4" s="77"/>
    </row>
    <row r="5" spans="1:21" ht="60" customHeight="1">
      <c r="A5" s="270" t="s">
        <v>111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</row>
    <row r="6" spans="1:21" ht="79.5" customHeight="1">
      <c r="A6" s="268" t="s">
        <v>117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</row>
    <row r="7" spans="1:21" ht="44.25" customHeight="1">
      <c r="A7" s="215" t="s">
        <v>0</v>
      </c>
      <c r="B7" s="215"/>
      <c r="C7" s="215" t="s">
        <v>1</v>
      </c>
      <c r="D7" s="215"/>
      <c r="E7" s="215" t="s">
        <v>2</v>
      </c>
      <c r="F7" s="215"/>
      <c r="G7" s="215" t="s">
        <v>3</v>
      </c>
      <c r="H7" s="215"/>
      <c r="I7" s="215"/>
      <c r="J7" s="215"/>
      <c r="K7" s="215" t="s">
        <v>4</v>
      </c>
      <c r="L7" s="215"/>
      <c r="M7" s="215" t="s">
        <v>5</v>
      </c>
      <c r="N7" s="215"/>
      <c r="O7" s="215" t="s">
        <v>6</v>
      </c>
      <c r="P7" s="215"/>
      <c r="Q7" s="215" t="s">
        <v>7</v>
      </c>
      <c r="R7" s="215"/>
      <c r="S7" s="215" t="s">
        <v>8</v>
      </c>
      <c r="T7" s="215"/>
      <c r="U7" s="6" t="s">
        <v>9</v>
      </c>
    </row>
    <row r="8" spans="1:21" ht="62.25" customHeight="1">
      <c r="A8" s="69" t="s">
        <v>10</v>
      </c>
      <c r="B8" s="69"/>
      <c r="C8" s="211" t="s">
        <v>11</v>
      </c>
      <c r="D8" s="211"/>
      <c r="E8" s="178" t="s">
        <v>282</v>
      </c>
      <c r="F8" s="178"/>
      <c r="G8" s="153" t="s">
        <v>278</v>
      </c>
      <c r="H8" s="154"/>
      <c r="I8" s="154"/>
      <c r="J8" s="155"/>
      <c r="K8" s="127" t="s">
        <v>12</v>
      </c>
      <c r="L8" s="127"/>
      <c r="M8" s="212" t="s">
        <v>13</v>
      </c>
      <c r="N8" s="212"/>
      <c r="O8" s="213" t="s">
        <v>14</v>
      </c>
      <c r="P8" s="213"/>
      <c r="Q8" s="214" t="s">
        <v>15</v>
      </c>
      <c r="R8" s="214"/>
      <c r="S8" s="127" t="s">
        <v>16</v>
      </c>
      <c r="T8" s="127"/>
      <c r="U8" s="57">
        <v>0.9</v>
      </c>
    </row>
    <row r="9" spans="1:21" ht="61.5" customHeight="1">
      <c r="A9" s="69" t="s">
        <v>10</v>
      </c>
      <c r="B9" s="69"/>
      <c r="C9" s="162" t="s">
        <v>18</v>
      </c>
      <c r="D9" s="162"/>
      <c r="E9" s="178" t="s">
        <v>276</v>
      </c>
      <c r="F9" s="178"/>
      <c r="G9" s="153" t="s">
        <v>277</v>
      </c>
      <c r="H9" s="154"/>
      <c r="I9" s="154"/>
      <c r="J9" s="155"/>
      <c r="K9" s="172" t="s">
        <v>19</v>
      </c>
      <c r="L9" s="173"/>
      <c r="M9" s="174" t="s">
        <v>13</v>
      </c>
      <c r="N9" s="173"/>
      <c r="O9" s="175" t="s">
        <v>14</v>
      </c>
      <c r="P9" s="173"/>
      <c r="Q9" s="166" t="s">
        <v>15</v>
      </c>
      <c r="R9" s="167"/>
      <c r="S9" s="172" t="s">
        <v>280</v>
      </c>
      <c r="T9" s="173"/>
      <c r="U9" s="57">
        <v>0.9</v>
      </c>
    </row>
    <row r="10" spans="1:21" ht="62.25" customHeight="1">
      <c r="A10" s="170" t="s">
        <v>10</v>
      </c>
      <c r="B10" s="171"/>
      <c r="C10" s="162" t="s">
        <v>20</v>
      </c>
      <c r="D10" s="162"/>
      <c r="E10" s="205" t="s">
        <v>283</v>
      </c>
      <c r="F10" s="206"/>
      <c r="G10" s="140" t="s">
        <v>279</v>
      </c>
      <c r="H10" s="207"/>
      <c r="I10" s="207"/>
      <c r="J10" s="141"/>
      <c r="K10" s="168" t="s">
        <v>19</v>
      </c>
      <c r="L10" s="169"/>
      <c r="M10" s="176" t="s">
        <v>13</v>
      </c>
      <c r="N10" s="169"/>
      <c r="O10" s="177" t="s">
        <v>14</v>
      </c>
      <c r="P10" s="169"/>
      <c r="Q10" s="166" t="s">
        <v>15</v>
      </c>
      <c r="R10" s="167"/>
      <c r="S10" s="168" t="s">
        <v>281</v>
      </c>
      <c r="T10" s="169"/>
      <c r="U10" s="57">
        <v>0.9</v>
      </c>
    </row>
    <row r="11" spans="1:21" ht="26.25" customHeight="1">
      <c r="A11" s="158" t="s">
        <v>10</v>
      </c>
      <c r="B11" s="159"/>
      <c r="C11" s="162" t="s">
        <v>22</v>
      </c>
      <c r="D11" s="162"/>
      <c r="E11" s="149" t="s">
        <v>23</v>
      </c>
      <c r="F11" s="163"/>
      <c r="G11" s="153" t="s">
        <v>284</v>
      </c>
      <c r="H11" s="154"/>
      <c r="I11" s="155"/>
      <c r="J11" s="147" t="s">
        <v>118</v>
      </c>
      <c r="K11" s="121" t="s">
        <v>19</v>
      </c>
      <c r="L11" s="159"/>
      <c r="M11" s="140" t="s">
        <v>13</v>
      </c>
      <c r="N11" s="159"/>
      <c r="O11" s="179" t="s">
        <v>14</v>
      </c>
      <c r="P11" s="159"/>
      <c r="Q11" s="181" t="s">
        <v>21</v>
      </c>
      <c r="R11" s="159"/>
      <c r="S11" s="121" t="s">
        <v>286</v>
      </c>
      <c r="T11" s="159"/>
      <c r="U11" s="57">
        <v>0.9</v>
      </c>
    </row>
    <row r="12" spans="1:21" ht="40.5" customHeight="1">
      <c r="A12" s="160"/>
      <c r="B12" s="161"/>
      <c r="C12" s="162"/>
      <c r="D12" s="162"/>
      <c r="E12" s="151"/>
      <c r="F12" s="164"/>
      <c r="G12" s="153" t="s">
        <v>285</v>
      </c>
      <c r="H12" s="154"/>
      <c r="I12" s="155"/>
      <c r="J12" s="165"/>
      <c r="K12" s="124"/>
      <c r="L12" s="161"/>
      <c r="M12" s="142"/>
      <c r="N12" s="161"/>
      <c r="O12" s="180"/>
      <c r="P12" s="161"/>
      <c r="Q12" s="182"/>
      <c r="R12" s="161"/>
      <c r="S12" s="124"/>
      <c r="T12" s="161"/>
      <c r="U12" s="57">
        <v>0.9</v>
      </c>
    </row>
    <row r="13" spans="1:21" ht="76.5" customHeight="1">
      <c r="A13" s="192" t="s">
        <v>10</v>
      </c>
      <c r="B13" s="193"/>
      <c r="C13" s="162" t="s">
        <v>24</v>
      </c>
      <c r="D13" s="162"/>
      <c r="E13" s="209" t="s">
        <v>25</v>
      </c>
      <c r="F13" s="210"/>
      <c r="G13" s="153" t="s">
        <v>26</v>
      </c>
      <c r="H13" s="154"/>
      <c r="I13" s="154"/>
      <c r="J13" s="155"/>
      <c r="K13" s="144" t="s">
        <v>19</v>
      </c>
      <c r="L13" s="145"/>
      <c r="M13" s="153" t="s">
        <v>13</v>
      </c>
      <c r="N13" s="155"/>
      <c r="O13" s="194" t="s">
        <v>14</v>
      </c>
      <c r="P13" s="195"/>
      <c r="Q13" s="188" t="s">
        <v>15</v>
      </c>
      <c r="R13" s="189"/>
      <c r="S13" s="144" t="s">
        <v>287</v>
      </c>
      <c r="T13" s="145"/>
      <c r="U13" s="57">
        <v>0.9</v>
      </c>
    </row>
    <row r="14" spans="1:21" ht="26.25" customHeight="1">
      <c r="A14" s="158" t="s">
        <v>10</v>
      </c>
      <c r="B14" s="183"/>
      <c r="C14" s="162" t="s">
        <v>27</v>
      </c>
      <c r="D14" s="162"/>
      <c r="E14" s="149" t="s">
        <v>288</v>
      </c>
      <c r="F14" s="150"/>
      <c r="G14" s="153" t="s">
        <v>119</v>
      </c>
      <c r="H14" s="154"/>
      <c r="I14" s="155"/>
      <c r="J14" s="190" t="s">
        <v>118</v>
      </c>
      <c r="K14" s="121" t="s">
        <v>19</v>
      </c>
      <c r="L14" s="123"/>
      <c r="M14" s="140" t="s">
        <v>28</v>
      </c>
      <c r="N14" s="141"/>
      <c r="O14" s="179" t="s">
        <v>14</v>
      </c>
      <c r="P14" s="184"/>
      <c r="Q14" s="181" t="s">
        <v>21</v>
      </c>
      <c r="R14" s="186"/>
      <c r="S14" s="140" t="s">
        <v>289</v>
      </c>
      <c r="T14" s="141"/>
      <c r="U14" s="57">
        <v>0.9</v>
      </c>
    </row>
    <row r="15" spans="1:21" ht="36" customHeight="1">
      <c r="A15" s="160"/>
      <c r="B15" s="198"/>
      <c r="C15" s="162"/>
      <c r="D15" s="162"/>
      <c r="E15" s="151"/>
      <c r="F15" s="152"/>
      <c r="G15" s="153" t="s">
        <v>132</v>
      </c>
      <c r="H15" s="154"/>
      <c r="I15" s="155"/>
      <c r="J15" s="191"/>
      <c r="K15" s="124"/>
      <c r="L15" s="126"/>
      <c r="M15" s="142"/>
      <c r="N15" s="143"/>
      <c r="O15" s="180"/>
      <c r="P15" s="185"/>
      <c r="Q15" s="182"/>
      <c r="R15" s="187"/>
      <c r="S15" s="142"/>
      <c r="T15" s="143"/>
      <c r="U15" s="57">
        <v>0.9</v>
      </c>
    </row>
    <row r="16" spans="1:21" ht="71.25" customHeight="1">
      <c r="A16" s="192" t="s">
        <v>10</v>
      </c>
      <c r="B16" s="193"/>
      <c r="C16" s="162" t="s">
        <v>29</v>
      </c>
      <c r="D16" s="162"/>
      <c r="E16" s="156" t="s">
        <v>30</v>
      </c>
      <c r="F16" s="157"/>
      <c r="G16" s="153" t="s">
        <v>31</v>
      </c>
      <c r="H16" s="154"/>
      <c r="I16" s="154"/>
      <c r="J16" s="155"/>
      <c r="K16" s="144" t="s">
        <v>19</v>
      </c>
      <c r="L16" s="145"/>
      <c r="M16" s="194" t="s">
        <v>32</v>
      </c>
      <c r="N16" s="195"/>
      <c r="O16" s="194" t="s">
        <v>14</v>
      </c>
      <c r="P16" s="195"/>
      <c r="Q16" s="188" t="s">
        <v>15</v>
      </c>
      <c r="R16" s="189"/>
      <c r="S16" s="144" t="s">
        <v>33</v>
      </c>
      <c r="T16" s="145"/>
      <c r="U16" s="57">
        <v>0.9</v>
      </c>
    </row>
    <row r="17" spans="1:21" ht="71.25" customHeight="1">
      <c r="A17" s="192" t="s">
        <v>10</v>
      </c>
      <c r="B17" s="193"/>
      <c r="C17" s="162" t="s">
        <v>292</v>
      </c>
      <c r="D17" s="162"/>
      <c r="E17" s="156" t="s">
        <v>290</v>
      </c>
      <c r="F17" s="157"/>
      <c r="G17" s="153" t="s">
        <v>291</v>
      </c>
      <c r="H17" s="154"/>
      <c r="I17" s="154"/>
      <c r="J17" s="155"/>
      <c r="K17" s="144" t="s">
        <v>19</v>
      </c>
      <c r="L17" s="145"/>
      <c r="M17" s="194" t="s">
        <v>32</v>
      </c>
      <c r="N17" s="195"/>
      <c r="O17" s="194" t="s">
        <v>14</v>
      </c>
      <c r="P17" s="195"/>
      <c r="Q17" s="188" t="s">
        <v>15</v>
      </c>
      <c r="R17" s="189"/>
      <c r="S17" s="144" t="s">
        <v>293</v>
      </c>
      <c r="T17" s="145"/>
      <c r="U17" s="57">
        <v>0.9</v>
      </c>
    </row>
    <row r="18" spans="1:21" ht="71.25" customHeight="1">
      <c r="A18" s="192" t="s">
        <v>10</v>
      </c>
      <c r="B18" s="193"/>
      <c r="C18" s="196" t="s">
        <v>294</v>
      </c>
      <c r="D18" s="197"/>
      <c r="E18" s="156" t="s">
        <v>297</v>
      </c>
      <c r="F18" s="157"/>
      <c r="G18" s="153" t="s">
        <v>295</v>
      </c>
      <c r="H18" s="154"/>
      <c r="I18" s="154"/>
      <c r="J18" s="155"/>
      <c r="K18" s="144" t="s">
        <v>19</v>
      </c>
      <c r="L18" s="145"/>
      <c r="M18" s="194" t="s">
        <v>13</v>
      </c>
      <c r="N18" s="195"/>
      <c r="O18" s="194" t="s">
        <v>14</v>
      </c>
      <c r="P18" s="195"/>
      <c r="Q18" s="188" t="s">
        <v>15</v>
      </c>
      <c r="R18" s="189"/>
      <c r="S18" s="144" t="s">
        <v>296</v>
      </c>
      <c r="T18" s="145"/>
      <c r="U18" s="57">
        <v>0.9</v>
      </c>
    </row>
    <row r="19" spans="1:21" ht="58.5" customHeight="1">
      <c r="A19" s="158" t="s">
        <v>10</v>
      </c>
      <c r="B19" s="183"/>
      <c r="C19" s="162" t="s">
        <v>34</v>
      </c>
      <c r="D19" s="162"/>
      <c r="E19" s="149" t="s">
        <v>299</v>
      </c>
      <c r="F19" s="150"/>
      <c r="G19" s="192" t="s">
        <v>300</v>
      </c>
      <c r="H19" s="202"/>
      <c r="I19" s="202"/>
      <c r="J19" s="193"/>
      <c r="K19" s="121" t="s">
        <v>19</v>
      </c>
      <c r="L19" s="123"/>
      <c r="M19" s="179" t="s">
        <v>35</v>
      </c>
      <c r="N19" s="184"/>
      <c r="O19" s="179" t="s">
        <v>14</v>
      </c>
      <c r="P19" s="184"/>
      <c r="Q19" s="188" t="s">
        <v>15</v>
      </c>
      <c r="R19" s="189"/>
      <c r="S19" s="121" t="s">
        <v>301</v>
      </c>
      <c r="T19" s="123"/>
      <c r="U19" s="57">
        <v>0.9</v>
      </c>
    </row>
    <row r="20" spans="1:21" ht="54" customHeight="1">
      <c r="A20" s="158" t="s">
        <v>10</v>
      </c>
      <c r="B20" s="183"/>
      <c r="C20" s="162" t="s">
        <v>36</v>
      </c>
      <c r="D20" s="162"/>
      <c r="E20" s="149" t="s">
        <v>298</v>
      </c>
      <c r="F20" s="150"/>
      <c r="G20" s="192" t="s">
        <v>302</v>
      </c>
      <c r="H20" s="202"/>
      <c r="I20" s="202"/>
      <c r="J20" s="193"/>
      <c r="K20" s="121" t="s">
        <v>19</v>
      </c>
      <c r="L20" s="123"/>
      <c r="M20" s="140" t="s">
        <v>13</v>
      </c>
      <c r="N20" s="141"/>
      <c r="O20" s="179" t="s">
        <v>14</v>
      </c>
      <c r="P20" s="184"/>
      <c r="Q20" s="188" t="s">
        <v>15</v>
      </c>
      <c r="R20" s="189"/>
      <c r="S20" s="121" t="s">
        <v>303</v>
      </c>
      <c r="T20" s="123"/>
      <c r="U20" s="57">
        <v>0.9</v>
      </c>
    </row>
    <row r="21" spans="1:21" ht="48" customHeight="1">
      <c r="A21" s="192" t="s">
        <v>38</v>
      </c>
      <c r="B21" s="193"/>
      <c r="C21" s="162" t="s">
        <v>39</v>
      </c>
      <c r="D21" s="162"/>
      <c r="E21" s="156" t="s">
        <v>40</v>
      </c>
      <c r="F21" s="157"/>
      <c r="G21" s="199" t="s">
        <v>41</v>
      </c>
      <c r="H21" s="200"/>
      <c r="I21" s="200"/>
      <c r="J21" s="201"/>
      <c r="K21" s="144" t="s">
        <v>42</v>
      </c>
      <c r="L21" s="145"/>
      <c r="M21" s="153" t="s">
        <v>43</v>
      </c>
      <c r="N21" s="155"/>
      <c r="O21" s="194" t="s">
        <v>44</v>
      </c>
      <c r="P21" s="195"/>
      <c r="Q21" s="144" t="s">
        <v>37</v>
      </c>
      <c r="R21" s="145"/>
      <c r="S21" s="144" t="s">
        <v>45</v>
      </c>
      <c r="T21" s="145"/>
      <c r="U21" s="57">
        <v>0.9</v>
      </c>
    </row>
    <row r="22" spans="1:21" ht="42.75" customHeight="1">
      <c r="A22" s="158" t="s">
        <v>38</v>
      </c>
      <c r="B22" s="183"/>
      <c r="C22" s="162" t="s">
        <v>46</v>
      </c>
      <c r="D22" s="162"/>
      <c r="E22" s="149" t="s">
        <v>47</v>
      </c>
      <c r="F22" s="150"/>
      <c r="G22" s="199" t="s">
        <v>134</v>
      </c>
      <c r="H22" s="200"/>
      <c r="I22" s="201"/>
      <c r="J22" s="147" t="s">
        <v>118</v>
      </c>
      <c r="K22" s="121" t="s">
        <v>48</v>
      </c>
      <c r="L22" s="123"/>
      <c r="M22" s="140" t="s">
        <v>13</v>
      </c>
      <c r="N22" s="141"/>
      <c r="O22" s="179" t="s">
        <v>49</v>
      </c>
      <c r="P22" s="184"/>
      <c r="Q22" s="121" t="s">
        <v>37</v>
      </c>
      <c r="R22" s="123"/>
      <c r="S22" s="121" t="s">
        <v>50</v>
      </c>
      <c r="T22" s="123"/>
      <c r="U22" s="57">
        <v>0.9</v>
      </c>
    </row>
    <row r="23" spans="1:21" ht="40.5" customHeight="1">
      <c r="A23" s="160"/>
      <c r="B23" s="198"/>
      <c r="C23" s="162"/>
      <c r="D23" s="162"/>
      <c r="E23" s="151"/>
      <c r="F23" s="152"/>
      <c r="G23" s="199" t="s">
        <v>133</v>
      </c>
      <c r="H23" s="200"/>
      <c r="I23" s="201"/>
      <c r="J23" s="148"/>
      <c r="K23" s="124"/>
      <c r="L23" s="126"/>
      <c r="M23" s="142"/>
      <c r="N23" s="143"/>
      <c r="O23" s="180"/>
      <c r="P23" s="185"/>
      <c r="Q23" s="124"/>
      <c r="R23" s="126"/>
      <c r="S23" s="124"/>
      <c r="T23" s="126"/>
      <c r="U23" s="57">
        <v>0.9</v>
      </c>
    </row>
    <row r="24" spans="1:21" ht="42.75" customHeight="1">
      <c r="A24" s="158" t="s">
        <v>38</v>
      </c>
      <c r="B24" s="183"/>
      <c r="C24" s="162" t="s">
        <v>304</v>
      </c>
      <c r="D24" s="162"/>
      <c r="E24" s="149" t="s">
        <v>305</v>
      </c>
      <c r="F24" s="150"/>
      <c r="G24" s="199" t="s">
        <v>307</v>
      </c>
      <c r="H24" s="200"/>
      <c r="I24" s="201"/>
      <c r="J24" s="147" t="s">
        <v>118</v>
      </c>
      <c r="K24" s="121" t="s">
        <v>308</v>
      </c>
      <c r="L24" s="123"/>
      <c r="M24" s="140" t="s">
        <v>13</v>
      </c>
      <c r="N24" s="141"/>
      <c r="O24" s="179" t="s">
        <v>49</v>
      </c>
      <c r="P24" s="184"/>
      <c r="Q24" s="121" t="s">
        <v>37</v>
      </c>
      <c r="R24" s="123"/>
      <c r="S24" s="121" t="s">
        <v>309</v>
      </c>
      <c r="T24" s="123"/>
      <c r="U24" s="57">
        <v>0.9</v>
      </c>
    </row>
    <row r="25" spans="1:21" ht="40.5" customHeight="1">
      <c r="A25" s="160"/>
      <c r="B25" s="198"/>
      <c r="C25" s="162"/>
      <c r="D25" s="162"/>
      <c r="E25" s="151"/>
      <c r="F25" s="152"/>
      <c r="G25" s="199" t="s">
        <v>306</v>
      </c>
      <c r="H25" s="200"/>
      <c r="I25" s="201"/>
      <c r="J25" s="148"/>
      <c r="K25" s="124"/>
      <c r="L25" s="126"/>
      <c r="M25" s="142"/>
      <c r="N25" s="143"/>
      <c r="O25" s="180"/>
      <c r="P25" s="185"/>
      <c r="Q25" s="124"/>
      <c r="R25" s="126"/>
      <c r="S25" s="124"/>
      <c r="T25" s="126"/>
      <c r="U25" s="57">
        <v>0.9</v>
      </c>
    </row>
    <row r="26" spans="1:21" ht="36.75" customHeight="1">
      <c r="A26" s="158" t="s">
        <v>38</v>
      </c>
      <c r="B26" s="183"/>
      <c r="C26" s="132" t="s">
        <v>52</v>
      </c>
      <c r="D26" s="133"/>
      <c r="E26" s="149" t="s">
        <v>53</v>
      </c>
      <c r="F26" s="150"/>
      <c r="G26" s="199" t="s">
        <v>136</v>
      </c>
      <c r="H26" s="200"/>
      <c r="I26" s="201"/>
      <c r="J26" s="147" t="s">
        <v>118</v>
      </c>
      <c r="K26" s="121" t="s">
        <v>54</v>
      </c>
      <c r="L26" s="123"/>
      <c r="M26" s="140" t="s">
        <v>55</v>
      </c>
      <c r="N26" s="141"/>
      <c r="O26" s="179" t="s">
        <v>51</v>
      </c>
      <c r="P26" s="184"/>
      <c r="Q26" s="121" t="s">
        <v>37</v>
      </c>
      <c r="R26" s="123"/>
      <c r="S26" s="121" t="s">
        <v>56</v>
      </c>
      <c r="T26" s="123"/>
      <c r="U26" s="57">
        <v>0.9</v>
      </c>
    </row>
    <row r="27" spans="1:21" ht="40.5" customHeight="1">
      <c r="A27" s="160"/>
      <c r="B27" s="198"/>
      <c r="C27" s="134"/>
      <c r="D27" s="135"/>
      <c r="E27" s="151"/>
      <c r="F27" s="152"/>
      <c r="G27" s="192" t="s">
        <v>135</v>
      </c>
      <c r="H27" s="202"/>
      <c r="I27" s="193"/>
      <c r="J27" s="148"/>
      <c r="K27" s="124"/>
      <c r="L27" s="126"/>
      <c r="M27" s="142"/>
      <c r="N27" s="143"/>
      <c r="O27" s="180"/>
      <c r="P27" s="185"/>
      <c r="Q27" s="124"/>
      <c r="R27" s="126"/>
      <c r="S27" s="124"/>
      <c r="T27" s="126"/>
      <c r="U27" s="57">
        <v>0.9</v>
      </c>
    </row>
    <row r="28" spans="1:21" ht="36.75" customHeight="1">
      <c r="A28" s="158" t="s">
        <v>38</v>
      </c>
      <c r="B28" s="183"/>
      <c r="C28" s="132" t="s">
        <v>310</v>
      </c>
      <c r="D28" s="133"/>
      <c r="E28" s="149" t="s">
        <v>311</v>
      </c>
      <c r="F28" s="150"/>
      <c r="G28" s="199" t="s">
        <v>312</v>
      </c>
      <c r="H28" s="200"/>
      <c r="I28" s="201"/>
      <c r="J28" s="147" t="s">
        <v>118</v>
      </c>
      <c r="K28" s="121" t="s">
        <v>314</v>
      </c>
      <c r="L28" s="123"/>
      <c r="M28" s="140" t="s">
        <v>13</v>
      </c>
      <c r="N28" s="141"/>
      <c r="O28" s="179" t="s">
        <v>49</v>
      </c>
      <c r="P28" s="184"/>
      <c r="Q28" s="121" t="s">
        <v>37</v>
      </c>
      <c r="R28" s="123"/>
      <c r="S28" s="121" t="s">
        <v>315</v>
      </c>
      <c r="T28" s="123"/>
      <c r="U28" s="57">
        <v>0.9</v>
      </c>
    </row>
    <row r="29" spans="1:21" ht="40.5" customHeight="1">
      <c r="A29" s="160"/>
      <c r="B29" s="198"/>
      <c r="C29" s="134"/>
      <c r="D29" s="135"/>
      <c r="E29" s="151"/>
      <c r="F29" s="152"/>
      <c r="G29" s="192" t="s">
        <v>313</v>
      </c>
      <c r="H29" s="202"/>
      <c r="I29" s="193"/>
      <c r="J29" s="148"/>
      <c r="K29" s="124"/>
      <c r="L29" s="126"/>
      <c r="M29" s="142"/>
      <c r="N29" s="143"/>
      <c r="O29" s="180"/>
      <c r="P29" s="185"/>
      <c r="Q29" s="124"/>
      <c r="R29" s="126"/>
      <c r="S29" s="124"/>
      <c r="T29" s="126"/>
      <c r="U29" s="57">
        <v>0.9</v>
      </c>
    </row>
    <row r="30" spans="1:21" ht="26.25" customHeight="1">
      <c r="A30" s="158" t="s">
        <v>38</v>
      </c>
      <c r="B30" s="183"/>
      <c r="C30" s="132" t="s">
        <v>58</v>
      </c>
      <c r="D30" s="133"/>
      <c r="E30" s="203" t="s">
        <v>59</v>
      </c>
      <c r="F30" s="163"/>
      <c r="G30" s="192" t="s">
        <v>138</v>
      </c>
      <c r="H30" s="202"/>
      <c r="I30" s="193"/>
      <c r="J30" s="147" t="s">
        <v>118</v>
      </c>
      <c r="K30" s="158" t="s">
        <v>60</v>
      </c>
      <c r="L30" s="183"/>
      <c r="M30" s="158" t="s">
        <v>57</v>
      </c>
      <c r="N30" s="183"/>
      <c r="O30" s="158" t="s">
        <v>51</v>
      </c>
      <c r="P30" s="183"/>
      <c r="Q30" s="158" t="s">
        <v>37</v>
      </c>
      <c r="R30" s="183"/>
      <c r="S30" s="158" t="s">
        <v>61</v>
      </c>
      <c r="T30" s="183"/>
      <c r="U30" s="57">
        <v>0.9</v>
      </c>
    </row>
    <row r="31" spans="1:21">
      <c r="A31" s="160"/>
      <c r="B31" s="198"/>
      <c r="C31" s="134"/>
      <c r="D31" s="135"/>
      <c r="E31" s="204"/>
      <c r="F31" s="164"/>
      <c r="G31" s="192" t="s">
        <v>137</v>
      </c>
      <c r="H31" s="202"/>
      <c r="I31" s="193"/>
      <c r="J31" s="148"/>
      <c r="K31" s="160"/>
      <c r="L31" s="198"/>
      <c r="M31" s="160"/>
      <c r="N31" s="198"/>
      <c r="O31" s="160"/>
      <c r="P31" s="198"/>
      <c r="Q31" s="160"/>
      <c r="R31" s="198"/>
      <c r="S31" s="160"/>
      <c r="T31" s="198"/>
      <c r="U31" s="57">
        <v>0.9</v>
      </c>
    </row>
    <row r="32" spans="1:21" ht="34.5" customHeight="1">
      <c r="A32" s="128" t="s">
        <v>62</v>
      </c>
      <c r="B32" s="129"/>
      <c r="C32" s="132" t="s">
        <v>63</v>
      </c>
      <c r="D32" s="133"/>
      <c r="E32" s="136" t="s">
        <v>64</v>
      </c>
      <c r="F32" s="137"/>
      <c r="G32" s="153" t="s">
        <v>141</v>
      </c>
      <c r="H32" s="154"/>
      <c r="I32" s="155"/>
      <c r="J32" s="147" t="s">
        <v>139</v>
      </c>
      <c r="K32" s="140" t="s">
        <v>65</v>
      </c>
      <c r="L32" s="141"/>
      <c r="M32" s="140" t="s">
        <v>13</v>
      </c>
      <c r="N32" s="141"/>
      <c r="O32" s="140" t="s">
        <v>14</v>
      </c>
      <c r="P32" s="141"/>
      <c r="Q32" s="121" t="s">
        <v>21</v>
      </c>
      <c r="R32" s="123"/>
      <c r="S32" s="121" t="s">
        <v>66</v>
      </c>
      <c r="T32" s="123"/>
      <c r="U32" s="57">
        <v>0.9</v>
      </c>
    </row>
    <row r="33" spans="1:21" ht="31.5" customHeight="1">
      <c r="A33" s="130"/>
      <c r="B33" s="131"/>
      <c r="C33" s="134"/>
      <c r="D33" s="135"/>
      <c r="E33" s="138"/>
      <c r="F33" s="139"/>
      <c r="G33" s="153" t="s">
        <v>140</v>
      </c>
      <c r="H33" s="154"/>
      <c r="I33" s="155"/>
      <c r="J33" s="148"/>
      <c r="K33" s="142"/>
      <c r="L33" s="143"/>
      <c r="M33" s="142"/>
      <c r="N33" s="143"/>
      <c r="O33" s="142"/>
      <c r="P33" s="143"/>
      <c r="Q33" s="124"/>
      <c r="R33" s="126"/>
      <c r="S33" s="124"/>
      <c r="T33" s="126"/>
      <c r="U33" s="57">
        <v>0.9</v>
      </c>
    </row>
    <row r="34" spans="1:21" ht="27" customHeight="1">
      <c r="A34" s="128" t="s">
        <v>62</v>
      </c>
      <c r="B34" s="129"/>
      <c r="C34" s="132" t="s">
        <v>67</v>
      </c>
      <c r="D34" s="133"/>
      <c r="E34" s="149" t="s">
        <v>68</v>
      </c>
      <c r="F34" s="150"/>
      <c r="G34" s="153" t="s">
        <v>142</v>
      </c>
      <c r="H34" s="154"/>
      <c r="I34" s="155"/>
      <c r="J34" s="147" t="s">
        <v>139</v>
      </c>
      <c r="K34" s="140" t="s">
        <v>69</v>
      </c>
      <c r="L34" s="141"/>
      <c r="M34" s="140" t="s">
        <v>13</v>
      </c>
      <c r="N34" s="141"/>
      <c r="O34" s="140" t="s">
        <v>14</v>
      </c>
      <c r="P34" s="141"/>
      <c r="Q34" s="121" t="s">
        <v>21</v>
      </c>
      <c r="R34" s="123"/>
      <c r="S34" s="121" t="s">
        <v>70</v>
      </c>
      <c r="T34" s="123"/>
      <c r="U34" s="57">
        <v>0.9</v>
      </c>
    </row>
    <row r="35" spans="1:21" ht="27.75" customHeight="1">
      <c r="A35" s="130"/>
      <c r="B35" s="131"/>
      <c r="C35" s="134"/>
      <c r="D35" s="135"/>
      <c r="E35" s="151"/>
      <c r="F35" s="152"/>
      <c r="G35" s="153" t="s">
        <v>140</v>
      </c>
      <c r="H35" s="154"/>
      <c r="I35" s="155"/>
      <c r="J35" s="148"/>
      <c r="K35" s="142"/>
      <c r="L35" s="143"/>
      <c r="M35" s="142"/>
      <c r="N35" s="143"/>
      <c r="O35" s="142"/>
      <c r="P35" s="143"/>
      <c r="Q35" s="124"/>
      <c r="R35" s="126"/>
      <c r="S35" s="124"/>
      <c r="T35" s="126"/>
      <c r="U35" s="57">
        <v>0.9</v>
      </c>
    </row>
    <row r="36" spans="1:21" ht="27.75" customHeight="1">
      <c r="A36" s="128" t="s">
        <v>62</v>
      </c>
      <c r="B36" s="129"/>
      <c r="C36" s="132" t="s">
        <v>71</v>
      </c>
      <c r="D36" s="133"/>
      <c r="E36" s="149" t="s">
        <v>72</v>
      </c>
      <c r="F36" s="150"/>
      <c r="G36" s="140" t="s">
        <v>143</v>
      </c>
      <c r="H36" s="207"/>
      <c r="I36" s="141"/>
      <c r="J36" s="147" t="s">
        <v>139</v>
      </c>
      <c r="K36" s="140" t="s">
        <v>69</v>
      </c>
      <c r="L36" s="141"/>
      <c r="M36" s="140" t="s">
        <v>13</v>
      </c>
      <c r="N36" s="141"/>
      <c r="O36" s="140" t="s">
        <v>14</v>
      </c>
      <c r="P36" s="141"/>
      <c r="Q36" s="121" t="s">
        <v>73</v>
      </c>
      <c r="R36" s="123"/>
      <c r="S36" s="121" t="s">
        <v>74</v>
      </c>
      <c r="T36" s="123"/>
      <c r="U36" s="57">
        <v>0.9</v>
      </c>
    </row>
    <row r="37" spans="1:21" ht="15" customHeight="1">
      <c r="A37" s="130"/>
      <c r="B37" s="131"/>
      <c r="C37" s="134"/>
      <c r="D37" s="135"/>
      <c r="E37" s="151"/>
      <c r="F37" s="152"/>
      <c r="G37" s="142" t="s">
        <v>140</v>
      </c>
      <c r="H37" s="208"/>
      <c r="I37" s="143"/>
      <c r="J37" s="148"/>
      <c r="K37" s="142"/>
      <c r="L37" s="143"/>
      <c r="M37" s="142"/>
      <c r="N37" s="143"/>
      <c r="O37" s="142"/>
      <c r="P37" s="143"/>
      <c r="Q37" s="124"/>
      <c r="R37" s="126"/>
      <c r="S37" s="124"/>
      <c r="T37" s="126"/>
      <c r="U37" s="57">
        <v>0.9</v>
      </c>
    </row>
    <row r="38" spans="1:21" ht="15" customHeight="1">
      <c r="A38" s="128" t="s">
        <v>62</v>
      </c>
      <c r="B38" s="129"/>
      <c r="C38" s="132" t="s">
        <v>75</v>
      </c>
      <c r="D38" s="133"/>
      <c r="E38" s="136" t="s">
        <v>76</v>
      </c>
      <c r="F38" s="137"/>
      <c r="G38" s="144" t="s">
        <v>146</v>
      </c>
      <c r="H38" s="146"/>
      <c r="I38" s="145"/>
      <c r="J38" s="147" t="s">
        <v>144</v>
      </c>
      <c r="K38" s="121" t="s">
        <v>77</v>
      </c>
      <c r="L38" s="123"/>
      <c r="M38" s="140" t="s">
        <v>13</v>
      </c>
      <c r="N38" s="141"/>
      <c r="O38" s="121" t="s">
        <v>14</v>
      </c>
      <c r="P38" s="123"/>
      <c r="Q38" s="121"/>
      <c r="R38" s="123"/>
      <c r="S38" s="121"/>
      <c r="T38" s="123"/>
      <c r="U38" s="57">
        <v>0.9</v>
      </c>
    </row>
    <row r="39" spans="1:21">
      <c r="A39" s="130"/>
      <c r="B39" s="131"/>
      <c r="C39" s="134"/>
      <c r="D39" s="135"/>
      <c r="E39" s="138"/>
      <c r="F39" s="139"/>
      <c r="G39" s="144" t="s">
        <v>145</v>
      </c>
      <c r="H39" s="146"/>
      <c r="I39" s="145"/>
      <c r="J39" s="148"/>
      <c r="K39" s="124"/>
      <c r="L39" s="126"/>
      <c r="M39" s="142"/>
      <c r="N39" s="143"/>
      <c r="O39" s="124"/>
      <c r="P39" s="126"/>
      <c r="Q39" s="124"/>
      <c r="R39" s="126"/>
      <c r="S39" s="124"/>
      <c r="T39" s="126"/>
      <c r="U39" s="57">
        <v>0.9</v>
      </c>
    </row>
    <row r="40" spans="1:21" ht="26.25" customHeight="1">
      <c r="A40" s="128" t="s">
        <v>62</v>
      </c>
      <c r="B40" s="129"/>
      <c r="C40" s="132" t="s">
        <v>78</v>
      </c>
      <c r="D40" s="133"/>
      <c r="E40" s="136" t="s">
        <v>79</v>
      </c>
      <c r="F40" s="137"/>
      <c r="G40" s="144" t="s">
        <v>148</v>
      </c>
      <c r="H40" s="146"/>
      <c r="I40" s="145"/>
      <c r="J40" s="147" t="s">
        <v>118</v>
      </c>
      <c r="K40" s="121" t="s">
        <v>19</v>
      </c>
      <c r="L40" s="123"/>
      <c r="M40" s="140" t="s">
        <v>13</v>
      </c>
      <c r="N40" s="141"/>
      <c r="O40" s="121" t="s">
        <v>49</v>
      </c>
      <c r="P40" s="123"/>
      <c r="Q40" s="121" t="s">
        <v>37</v>
      </c>
      <c r="R40" s="123"/>
      <c r="S40" s="121" t="s">
        <v>80</v>
      </c>
      <c r="T40" s="123"/>
      <c r="U40" s="57">
        <v>0.9</v>
      </c>
    </row>
    <row r="41" spans="1:21" ht="35.25" customHeight="1">
      <c r="A41" s="130"/>
      <c r="B41" s="131"/>
      <c r="C41" s="134"/>
      <c r="D41" s="135"/>
      <c r="E41" s="138"/>
      <c r="F41" s="139"/>
      <c r="G41" s="144" t="s">
        <v>147</v>
      </c>
      <c r="H41" s="146"/>
      <c r="I41" s="145"/>
      <c r="J41" s="148"/>
      <c r="K41" s="124"/>
      <c r="L41" s="126"/>
      <c r="M41" s="142"/>
      <c r="N41" s="143"/>
      <c r="O41" s="124"/>
      <c r="P41" s="126"/>
      <c r="Q41" s="124"/>
      <c r="R41" s="126"/>
      <c r="S41" s="124"/>
      <c r="T41" s="126"/>
      <c r="U41" s="57">
        <v>0.9</v>
      </c>
    </row>
    <row r="42" spans="1:21" ht="44.25" customHeight="1">
      <c r="A42" s="128" t="s">
        <v>62</v>
      </c>
      <c r="B42" s="129"/>
      <c r="C42" s="132" t="s">
        <v>81</v>
      </c>
      <c r="D42" s="133"/>
      <c r="E42" s="136" t="s">
        <v>82</v>
      </c>
      <c r="F42" s="137"/>
      <c r="G42" s="144" t="s">
        <v>150</v>
      </c>
      <c r="H42" s="146"/>
      <c r="I42" s="145"/>
      <c r="J42" s="147" t="s">
        <v>139</v>
      </c>
      <c r="K42" s="121" t="s">
        <v>19</v>
      </c>
      <c r="L42" s="123"/>
      <c r="M42" s="140" t="s">
        <v>13</v>
      </c>
      <c r="N42" s="141"/>
      <c r="O42" s="121" t="s">
        <v>14</v>
      </c>
      <c r="P42" s="123"/>
      <c r="Q42" s="121" t="s">
        <v>21</v>
      </c>
      <c r="R42" s="123"/>
      <c r="S42" s="121" t="s">
        <v>83</v>
      </c>
      <c r="T42" s="123"/>
      <c r="U42" s="57">
        <v>0.9</v>
      </c>
    </row>
    <row r="43" spans="1:21" ht="35.25" customHeight="1">
      <c r="A43" s="130"/>
      <c r="B43" s="131"/>
      <c r="C43" s="134"/>
      <c r="D43" s="135"/>
      <c r="E43" s="138"/>
      <c r="F43" s="139"/>
      <c r="G43" s="144" t="s">
        <v>149</v>
      </c>
      <c r="H43" s="146"/>
      <c r="I43" s="145"/>
      <c r="J43" s="148"/>
      <c r="K43" s="124"/>
      <c r="L43" s="126"/>
      <c r="M43" s="142"/>
      <c r="N43" s="143"/>
      <c r="O43" s="124"/>
      <c r="P43" s="126"/>
      <c r="Q43" s="124"/>
      <c r="R43" s="126"/>
      <c r="S43" s="124"/>
      <c r="T43" s="126"/>
      <c r="U43" s="57">
        <v>0.9</v>
      </c>
    </row>
    <row r="44" spans="1:21" ht="64.5" customHeight="1">
      <c r="A44" s="128" t="s">
        <v>62</v>
      </c>
      <c r="B44" s="129"/>
      <c r="C44" s="132" t="s">
        <v>84</v>
      </c>
      <c r="D44" s="133"/>
      <c r="E44" s="149" t="s">
        <v>85</v>
      </c>
      <c r="F44" s="150"/>
      <c r="G44" s="153" t="s">
        <v>152</v>
      </c>
      <c r="H44" s="154"/>
      <c r="I44" s="155"/>
      <c r="J44" s="147" t="s">
        <v>139</v>
      </c>
      <c r="K44" s="121" t="s">
        <v>19</v>
      </c>
      <c r="L44" s="123"/>
      <c r="M44" s="140" t="s">
        <v>13</v>
      </c>
      <c r="N44" s="141"/>
      <c r="O44" s="121" t="s">
        <v>14</v>
      </c>
      <c r="P44" s="123"/>
      <c r="Q44" s="121" t="s">
        <v>21</v>
      </c>
      <c r="R44" s="123"/>
      <c r="S44" s="121" t="s">
        <v>86</v>
      </c>
      <c r="T44" s="123"/>
      <c r="U44" s="57">
        <v>0.9</v>
      </c>
    </row>
    <row r="45" spans="1:21" ht="46.5" customHeight="1">
      <c r="A45" s="130"/>
      <c r="B45" s="131"/>
      <c r="C45" s="134"/>
      <c r="D45" s="135"/>
      <c r="E45" s="151"/>
      <c r="F45" s="152"/>
      <c r="G45" s="153" t="s">
        <v>151</v>
      </c>
      <c r="H45" s="154"/>
      <c r="I45" s="155"/>
      <c r="J45" s="148"/>
      <c r="K45" s="124"/>
      <c r="L45" s="126"/>
      <c r="M45" s="142"/>
      <c r="N45" s="143"/>
      <c r="O45" s="124"/>
      <c r="P45" s="126"/>
      <c r="Q45" s="124"/>
      <c r="R45" s="126"/>
      <c r="S45" s="124"/>
      <c r="T45" s="126"/>
      <c r="U45" s="57">
        <v>0.9</v>
      </c>
    </row>
    <row r="46" spans="1:21" ht="28.5" customHeight="1">
      <c r="A46" s="128" t="s">
        <v>62</v>
      </c>
      <c r="B46" s="129"/>
      <c r="C46" s="132" t="s">
        <v>87</v>
      </c>
      <c r="D46" s="133"/>
      <c r="E46" s="136" t="s">
        <v>88</v>
      </c>
      <c r="F46" s="137"/>
      <c r="G46" s="144" t="s">
        <v>154</v>
      </c>
      <c r="H46" s="146"/>
      <c r="I46" s="145"/>
      <c r="J46" s="147" t="s">
        <v>118</v>
      </c>
      <c r="K46" s="121" t="s">
        <v>19</v>
      </c>
      <c r="L46" s="123"/>
      <c r="M46" s="140" t="s">
        <v>13</v>
      </c>
      <c r="N46" s="141"/>
      <c r="O46" s="121" t="s">
        <v>14</v>
      </c>
      <c r="P46" s="123"/>
      <c r="Q46" s="121" t="s">
        <v>37</v>
      </c>
      <c r="R46" s="123"/>
      <c r="S46" s="121" t="s">
        <v>89</v>
      </c>
      <c r="T46" s="123"/>
      <c r="U46" s="57">
        <v>0.9</v>
      </c>
    </row>
    <row r="47" spans="1:21" ht="47.25" customHeight="1">
      <c r="A47" s="130"/>
      <c r="B47" s="131"/>
      <c r="C47" s="134"/>
      <c r="D47" s="135"/>
      <c r="E47" s="138"/>
      <c r="F47" s="139"/>
      <c r="G47" s="144" t="s">
        <v>153</v>
      </c>
      <c r="H47" s="146"/>
      <c r="I47" s="145"/>
      <c r="J47" s="148"/>
      <c r="K47" s="124"/>
      <c r="L47" s="126"/>
      <c r="M47" s="142"/>
      <c r="N47" s="143"/>
      <c r="O47" s="124"/>
      <c r="P47" s="126"/>
      <c r="Q47" s="124"/>
      <c r="R47" s="126"/>
      <c r="S47" s="124"/>
      <c r="T47" s="126"/>
      <c r="U47" s="57">
        <v>0.9</v>
      </c>
    </row>
    <row r="48" spans="1:21" ht="36" customHeight="1">
      <c r="A48" s="128" t="s">
        <v>62</v>
      </c>
      <c r="B48" s="129"/>
      <c r="C48" s="132" t="s">
        <v>90</v>
      </c>
      <c r="D48" s="133"/>
      <c r="E48" s="136" t="s">
        <v>91</v>
      </c>
      <c r="F48" s="137"/>
      <c r="G48" s="144" t="s">
        <v>156</v>
      </c>
      <c r="H48" s="146"/>
      <c r="I48" s="145"/>
      <c r="J48" s="147" t="s">
        <v>118</v>
      </c>
      <c r="K48" s="121" t="s">
        <v>19</v>
      </c>
      <c r="L48" s="123"/>
      <c r="M48" s="140" t="s">
        <v>13</v>
      </c>
      <c r="N48" s="141"/>
      <c r="O48" s="121" t="s">
        <v>49</v>
      </c>
      <c r="P48" s="123"/>
      <c r="Q48" s="121" t="s">
        <v>37</v>
      </c>
      <c r="R48" s="123"/>
      <c r="S48" s="121" t="s">
        <v>92</v>
      </c>
      <c r="T48" s="123"/>
      <c r="U48" s="57">
        <v>0.9</v>
      </c>
    </row>
    <row r="49" spans="1:21" ht="42" customHeight="1">
      <c r="A49" s="130"/>
      <c r="B49" s="131"/>
      <c r="C49" s="134"/>
      <c r="D49" s="135"/>
      <c r="E49" s="138"/>
      <c r="F49" s="139"/>
      <c r="G49" s="144" t="s">
        <v>155</v>
      </c>
      <c r="H49" s="146"/>
      <c r="I49" s="145"/>
      <c r="J49" s="148"/>
      <c r="K49" s="124"/>
      <c r="L49" s="126"/>
      <c r="M49" s="142"/>
      <c r="N49" s="143"/>
      <c r="O49" s="124"/>
      <c r="P49" s="126"/>
      <c r="Q49" s="124"/>
      <c r="R49" s="126"/>
      <c r="S49" s="124"/>
      <c r="T49" s="126"/>
      <c r="U49" s="57">
        <v>0.9</v>
      </c>
    </row>
    <row r="50" spans="1:21" ht="15" customHeight="1">
      <c r="A50" s="128" t="s">
        <v>62</v>
      </c>
      <c r="B50" s="129"/>
      <c r="C50" s="132" t="s">
        <v>93</v>
      </c>
      <c r="D50" s="133"/>
      <c r="E50" s="136" t="s">
        <v>94</v>
      </c>
      <c r="F50" s="137"/>
      <c r="G50" s="144" t="s">
        <v>158</v>
      </c>
      <c r="H50" s="146"/>
      <c r="I50" s="145"/>
      <c r="J50" s="147" t="s">
        <v>118</v>
      </c>
      <c r="K50" s="121" t="s">
        <v>19</v>
      </c>
      <c r="L50" s="123"/>
      <c r="M50" s="140" t="s">
        <v>13</v>
      </c>
      <c r="N50" s="141"/>
      <c r="O50" s="121" t="s">
        <v>49</v>
      </c>
      <c r="P50" s="123"/>
      <c r="Q50" s="121" t="s">
        <v>37</v>
      </c>
      <c r="R50" s="123"/>
      <c r="S50" s="121" t="s">
        <v>95</v>
      </c>
      <c r="T50" s="123"/>
      <c r="U50" s="57">
        <v>0.9</v>
      </c>
    </row>
    <row r="51" spans="1:21" ht="39" customHeight="1">
      <c r="A51" s="130"/>
      <c r="B51" s="131"/>
      <c r="C51" s="134"/>
      <c r="D51" s="135"/>
      <c r="E51" s="138"/>
      <c r="F51" s="139"/>
      <c r="G51" s="144" t="s">
        <v>157</v>
      </c>
      <c r="H51" s="146"/>
      <c r="I51" s="145"/>
      <c r="J51" s="148"/>
      <c r="K51" s="124"/>
      <c r="L51" s="126"/>
      <c r="M51" s="142"/>
      <c r="N51" s="143"/>
      <c r="O51" s="124"/>
      <c r="P51" s="126"/>
      <c r="Q51" s="124"/>
      <c r="R51" s="126"/>
      <c r="S51" s="124"/>
      <c r="T51" s="126"/>
      <c r="U51" s="57">
        <v>0.9</v>
      </c>
    </row>
    <row r="52" spans="1:21" ht="26.25" customHeight="1">
      <c r="A52" s="128" t="s">
        <v>62</v>
      </c>
      <c r="B52" s="129"/>
      <c r="C52" s="132" t="s">
        <v>96</v>
      </c>
      <c r="D52" s="133"/>
      <c r="E52" s="136" t="s">
        <v>97</v>
      </c>
      <c r="F52" s="137"/>
      <c r="G52" s="144" t="s">
        <v>160</v>
      </c>
      <c r="H52" s="146"/>
      <c r="I52" s="145"/>
      <c r="J52" s="147" t="s">
        <v>118</v>
      </c>
      <c r="K52" s="121" t="s">
        <v>19</v>
      </c>
      <c r="L52" s="123"/>
      <c r="M52" s="140" t="s">
        <v>13</v>
      </c>
      <c r="N52" s="141"/>
      <c r="O52" s="121" t="s">
        <v>49</v>
      </c>
      <c r="P52" s="123"/>
      <c r="Q52" s="121" t="s">
        <v>37</v>
      </c>
      <c r="R52" s="123"/>
      <c r="S52" s="121" t="s">
        <v>98</v>
      </c>
      <c r="T52" s="123"/>
      <c r="U52" s="57">
        <v>0.9</v>
      </c>
    </row>
    <row r="53" spans="1:21" ht="15" customHeight="1">
      <c r="A53" s="130"/>
      <c r="B53" s="131"/>
      <c r="C53" s="134"/>
      <c r="D53" s="135"/>
      <c r="E53" s="138"/>
      <c r="F53" s="139"/>
      <c r="G53" s="144" t="s">
        <v>159</v>
      </c>
      <c r="H53" s="146"/>
      <c r="I53" s="145"/>
      <c r="J53" s="148"/>
      <c r="K53" s="124"/>
      <c r="L53" s="126"/>
      <c r="M53" s="142"/>
      <c r="N53" s="143"/>
      <c r="O53" s="124"/>
      <c r="P53" s="126"/>
      <c r="Q53" s="124"/>
      <c r="R53" s="126"/>
      <c r="S53" s="124"/>
      <c r="T53" s="126"/>
      <c r="U53" s="57">
        <v>0.9</v>
      </c>
    </row>
    <row r="54" spans="1:21" ht="24.75" customHeight="1">
      <c r="A54" s="128" t="s">
        <v>62</v>
      </c>
      <c r="B54" s="129"/>
      <c r="C54" s="132" t="s">
        <v>99</v>
      </c>
      <c r="D54" s="133"/>
      <c r="E54" s="136" t="s">
        <v>100</v>
      </c>
      <c r="F54" s="137"/>
      <c r="G54" s="144" t="s">
        <v>162</v>
      </c>
      <c r="H54" s="146"/>
      <c r="I54" s="145"/>
      <c r="J54" s="147" t="s">
        <v>118</v>
      </c>
      <c r="K54" s="121" t="s">
        <v>19</v>
      </c>
      <c r="L54" s="123"/>
      <c r="M54" s="140" t="s">
        <v>13</v>
      </c>
      <c r="N54" s="141"/>
      <c r="O54" s="121" t="s">
        <v>49</v>
      </c>
      <c r="P54" s="123"/>
      <c r="Q54" s="121" t="s">
        <v>37</v>
      </c>
      <c r="R54" s="123"/>
      <c r="S54" s="121" t="s">
        <v>101</v>
      </c>
      <c r="T54" s="123"/>
      <c r="U54" s="57">
        <v>0.9</v>
      </c>
    </row>
    <row r="55" spans="1:21" ht="22.5" customHeight="1">
      <c r="A55" s="130"/>
      <c r="B55" s="131"/>
      <c r="C55" s="134"/>
      <c r="D55" s="135"/>
      <c r="E55" s="138"/>
      <c r="F55" s="139"/>
      <c r="G55" s="144" t="s">
        <v>161</v>
      </c>
      <c r="H55" s="146"/>
      <c r="I55" s="145"/>
      <c r="J55" s="148"/>
      <c r="K55" s="124"/>
      <c r="L55" s="126"/>
      <c r="M55" s="142"/>
      <c r="N55" s="143"/>
      <c r="O55" s="124"/>
      <c r="P55" s="126"/>
      <c r="Q55" s="124"/>
      <c r="R55" s="126"/>
      <c r="S55" s="124"/>
      <c r="T55" s="126"/>
      <c r="U55" s="57">
        <v>0.9</v>
      </c>
    </row>
    <row r="56" spans="1:21" ht="33.75" customHeight="1">
      <c r="A56" s="128" t="s">
        <v>62</v>
      </c>
      <c r="B56" s="129"/>
      <c r="C56" s="132" t="s">
        <v>102</v>
      </c>
      <c r="D56" s="133"/>
      <c r="E56" s="136" t="s">
        <v>103</v>
      </c>
      <c r="F56" s="137"/>
      <c r="G56" s="144" t="s">
        <v>163</v>
      </c>
      <c r="H56" s="146"/>
      <c r="I56" s="145"/>
      <c r="J56" s="147" t="s">
        <v>118</v>
      </c>
      <c r="K56" s="121" t="s">
        <v>19</v>
      </c>
      <c r="L56" s="123"/>
      <c r="M56" s="140" t="s">
        <v>13</v>
      </c>
      <c r="N56" s="141"/>
      <c r="O56" s="121" t="s">
        <v>14</v>
      </c>
      <c r="P56" s="123"/>
      <c r="Q56" s="121" t="s">
        <v>21</v>
      </c>
      <c r="R56" s="123"/>
      <c r="S56" s="121" t="s">
        <v>104</v>
      </c>
      <c r="T56" s="123"/>
      <c r="U56" s="57">
        <v>0.9</v>
      </c>
    </row>
    <row r="57" spans="1:21" ht="37.5" customHeight="1">
      <c r="A57" s="130"/>
      <c r="B57" s="131"/>
      <c r="C57" s="134"/>
      <c r="D57" s="135"/>
      <c r="E57" s="138"/>
      <c r="F57" s="139"/>
      <c r="G57" s="144" t="s">
        <v>163</v>
      </c>
      <c r="H57" s="146"/>
      <c r="I57" s="145"/>
      <c r="J57" s="148"/>
      <c r="K57" s="124"/>
      <c r="L57" s="126"/>
      <c r="M57" s="142"/>
      <c r="N57" s="143"/>
      <c r="O57" s="124"/>
      <c r="P57" s="126"/>
      <c r="Q57" s="124"/>
      <c r="R57" s="126"/>
      <c r="S57" s="124"/>
      <c r="T57" s="126"/>
      <c r="U57" s="57">
        <v>0.9</v>
      </c>
    </row>
    <row r="58" spans="1:21" ht="26.25" customHeight="1">
      <c r="A58" s="128" t="s">
        <v>62</v>
      </c>
      <c r="B58" s="129"/>
      <c r="C58" s="132" t="s">
        <v>105</v>
      </c>
      <c r="D58" s="133"/>
      <c r="E58" s="136" t="s">
        <v>106</v>
      </c>
      <c r="F58" s="137"/>
      <c r="G58" s="144" t="s">
        <v>165</v>
      </c>
      <c r="H58" s="146"/>
      <c r="I58" s="145"/>
      <c r="J58" s="147" t="s">
        <v>118</v>
      </c>
      <c r="K58" s="121" t="s">
        <v>19</v>
      </c>
      <c r="L58" s="123"/>
      <c r="M58" s="140" t="s">
        <v>13</v>
      </c>
      <c r="N58" s="141"/>
      <c r="O58" s="121" t="s">
        <v>14</v>
      </c>
      <c r="P58" s="123"/>
      <c r="Q58" s="121" t="s">
        <v>37</v>
      </c>
      <c r="R58" s="123"/>
      <c r="S58" s="121" t="s">
        <v>107</v>
      </c>
      <c r="T58" s="123"/>
      <c r="U58" s="57">
        <v>0.9</v>
      </c>
    </row>
    <row r="59" spans="1:21" ht="27" customHeight="1">
      <c r="A59" s="130"/>
      <c r="B59" s="131"/>
      <c r="C59" s="134"/>
      <c r="D59" s="135"/>
      <c r="E59" s="138"/>
      <c r="F59" s="139"/>
      <c r="G59" s="144" t="s">
        <v>164</v>
      </c>
      <c r="H59" s="146"/>
      <c r="I59" s="145"/>
      <c r="J59" s="148"/>
      <c r="K59" s="124"/>
      <c r="L59" s="126"/>
      <c r="M59" s="142"/>
      <c r="N59" s="143"/>
      <c r="O59" s="124"/>
      <c r="P59" s="126"/>
      <c r="Q59" s="124"/>
      <c r="R59" s="126"/>
      <c r="S59" s="124"/>
      <c r="T59" s="126"/>
      <c r="U59" s="57">
        <v>0.9</v>
      </c>
    </row>
    <row r="60" spans="1:21" ht="26.25" customHeight="1">
      <c r="A60" s="128" t="s">
        <v>62</v>
      </c>
      <c r="B60" s="129"/>
      <c r="C60" s="132" t="s">
        <v>316</v>
      </c>
      <c r="D60" s="133"/>
      <c r="E60" s="136" t="s">
        <v>317</v>
      </c>
      <c r="F60" s="137"/>
      <c r="G60" s="144" t="s">
        <v>318</v>
      </c>
      <c r="H60" s="146"/>
      <c r="I60" s="145"/>
      <c r="J60" s="147" t="s">
        <v>118</v>
      </c>
      <c r="K60" s="121" t="s">
        <v>320</v>
      </c>
      <c r="L60" s="123"/>
      <c r="M60" s="140" t="s">
        <v>13</v>
      </c>
      <c r="N60" s="141"/>
      <c r="O60" s="121" t="s">
        <v>49</v>
      </c>
      <c r="P60" s="123"/>
      <c r="Q60" s="121" t="s">
        <v>37</v>
      </c>
      <c r="R60" s="123"/>
      <c r="S60" s="121" t="s">
        <v>321</v>
      </c>
      <c r="T60" s="123"/>
      <c r="U60" s="57">
        <v>0.9</v>
      </c>
    </row>
    <row r="61" spans="1:21" ht="27" customHeight="1">
      <c r="A61" s="130"/>
      <c r="B61" s="131"/>
      <c r="C61" s="134"/>
      <c r="D61" s="135"/>
      <c r="E61" s="138"/>
      <c r="F61" s="139"/>
      <c r="G61" s="144" t="s">
        <v>319</v>
      </c>
      <c r="H61" s="146"/>
      <c r="I61" s="145"/>
      <c r="J61" s="148"/>
      <c r="K61" s="124"/>
      <c r="L61" s="126"/>
      <c r="M61" s="142"/>
      <c r="N61" s="143"/>
      <c r="O61" s="124"/>
      <c r="P61" s="126"/>
      <c r="Q61" s="124"/>
      <c r="R61" s="126"/>
      <c r="S61" s="124"/>
      <c r="T61" s="126"/>
      <c r="U61" s="57">
        <v>0.9</v>
      </c>
    </row>
    <row r="62" spans="1:21" ht="26.25" customHeight="1">
      <c r="A62" s="128" t="s">
        <v>62</v>
      </c>
      <c r="B62" s="129"/>
      <c r="C62" s="132" t="s">
        <v>322</v>
      </c>
      <c r="D62" s="133"/>
      <c r="E62" s="136" t="s">
        <v>323</v>
      </c>
      <c r="F62" s="137"/>
      <c r="G62" s="144" t="s">
        <v>324</v>
      </c>
      <c r="H62" s="146"/>
      <c r="I62" s="145"/>
      <c r="J62" s="147" t="s">
        <v>118</v>
      </c>
      <c r="K62" s="121" t="s">
        <v>326</v>
      </c>
      <c r="L62" s="123"/>
      <c r="M62" s="140" t="s">
        <v>13</v>
      </c>
      <c r="N62" s="141"/>
      <c r="O62" s="121" t="s">
        <v>44</v>
      </c>
      <c r="P62" s="123"/>
      <c r="Q62" s="121" t="s">
        <v>37</v>
      </c>
      <c r="R62" s="123"/>
      <c r="S62" s="121" t="s">
        <v>327</v>
      </c>
      <c r="T62" s="123"/>
      <c r="U62" s="57">
        <v>0.9</v>
      </c>
    </row>
    <row r="63" spans="1:21" ht="27" customHeight="1">
      <c r="A63" s="130"/>
      <c r="B63" s="131"/>
      <c r="C63" s="134"/>
      <c r="D63" s="135"/>
      <c r="E63" s="138"/>
      <c r="F63" s="139"/>
      <c r="G63" s="144" t="s">
        <v>325</v>
      </c>
      <c r="H63" s="146"/>
      <c r="I63" s="145"/>
      <c r="J63" s="148"/>
      <c r="K63" s="124"/>
      <c r="L63" s="126"/>
      <c r="M63" s="142"/>
      <c r="N63" s="143"/>
      <c r="O63" s="124"/>
      <c r="P63" s="126"/>
      <c r="Q63" s="124"/>
      <c r="R63" s="126"/>
      <c r="S63" s="124"/>
      <c r="T63" s="126"/>
      <c r="U63" s="57">
        <v>0.9</v>
      </c>
    </row>
    <row r="64" spans="1:21" ht="26.25" customHeight="1">
      <c r="A64" s="128" t="s">
        <v>62</v>
      </c>
      <c r="B64" s="129"/>
      <c r="C64" s="132" t="s">
        <v>328</v>
      </c>
      <c r="D64" s="133"/>
      <c r="E64" s="136" t="s">
        <v>329</v>
      </c>
      <c r="F64" s="137"/>
      <c r="G64" s="121" t="s">
        <v>330</v>
      </c>
      <c r="H64" s="122"/>
      <c r="I64" s="122"/>
      <c r="J64" s="123"/>
      <c r="K64" s="121" t="s">
        <v>333</v>
      </c>
      <c r="L64" s="123"/>
      <c r="M64" s="140" t="s">
        <v>13</v>
      </c>
      <c r="N64" s="141"/>
      <c r="O64" s="121" t="s">
        <v>14</v>
      </c>
      <c r="P64" s="123"/>
      <c r="Q64" s="121" t="s">
        <v>15</v>
      </c>
      <c r="R64" s="123"/>
      <c r="S64" s="127" t="s">
        <v>331</v>
      </c>
      <c r="T64" s="127"/>
      <c r="U64" s="57">
        <v>0.9</v>
      </c>
    </row>
    <row r="65" spans="1:21" ht="27" customHeight="1">
      <c r="A65" s="130"/>
      <c r="B65" s="131"/>
      <c r="C65" s="134"/>
      <c r="D65" s="135"/>
      <c r="E65" s="138"/>
      <c r="F65" s="139"/>
      <c r="G65" s="124"/>
      <c r="H65" s="125"/>
      <c r="I65" s="125"/>
      <c r="J65" s="126"/>
      <c r="K65" s="124"/>
      <c r="L65" s="126"/>
      <c r="M65" s="142"/>
      <c r="N65" s="143"/>
      <c r="O65" s="124"/>
      <c r="P65" s="126"/>
      <c r="Q65" s="124"/>
      <c r="R65" s="126"/>
      <c r="S65" s="127" t="s">
        <v>332</v>
      </c>
      <c r="T65" s="127"/>
      <c r="U65" s="57">
        <v>0.9</v>
      </c>
    </row>
    <row r="66" spans="1:21" ht="35.25" customHeight="1">
      <c r="A66" s="128" t="s">
        <v>62</v>
      </c>
      <c r="B66" s="129"/>
      <c r="C66" s="132" t="s">
        <v>108</v>
      </c>
      <c r="D66" s="133"/>
      <c r="E66" s="136" t="s">
        <v>109</v>
      </c>
      <c r="F66" s="137"/>
      <c r="G66" s="144" t="s">
        <v>167</v>
      </c>
      <c r="H66" s="146"/>
      <c r="I66" s="145"/>
      <c r="J66" s="147" t="s">
        <v>118</v>
      </c>
      <c r="K66" s="121" t="s">
        <v>19</v>
      </c>
      <c r="L66" s="123"/>
      <c r="M66" s="140" t="s">
        <v>13</v>
      </c>
      <c r="N66" s="141"/>
      <c r="O66" s="121" t="s">
        <v>14</v>
      </c>
      <c r="P66" s="123"/>
      <c r="Q66" s="121" t="s">
        <v>37</v>
      </c>
      <c r="R66" s="123"/>
      <c r="S66" s="121" t="s">
        <v>110</v>
      </c>
      <c r="T66" s="123"/>
      <c r="U66" s="57">
        <v>0.9</v>
      </c>
    </row>
    <row r="67" spans="1:21" ht="30" customHeight="1">
      <c r="A67" s="130"/>
      <c r="B67" s="131"/>
      <c r="C67" s="134"/>
      <c r="D67" s="135"/>
      <c r="E67" s="138"/>
      <c r="F67" s="139"/>
      <c r="G67" s="144" t="s">
        <v>166</v>
      </c>
      <c r="H67" s="146"/>
      <c r="I67" s="145"/>
      <c r="J67" s="148"/>
      <c r="K67" s="124"/>
      <c r="L67" s="126"/>
      <c r="M67" s="142"/>
      <c r="N67" s="143"/>
      <c r="O67" s="124"/>
      <c r="P67" s="126"/>
      <c r="Q67" s="124"/>
      <c r="R67" s="126"/>
      <c r="S67" s="124"/>
      <c r="T67" s="126"/>
      <c r="U67" s="57">
        <v>0.9</v>
      </c>
    </row>
    <row r="71" spans="1:21" ht="67.5" customHeight="1">
      <c r="A71" s="268" t="s">
        <v>111</v>
      </c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</row>
    <row r="72" spans="1:21" ht="29.25" customHeight="1">
      <c r="A72" s="19" t="s">
        <v>114</v>
      </c>
      <c r="B72" s="269">
        <f>PORTADA!B5</f>
        <v>2021</v>
      </c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</row>
    <row r="73" spans="1:21" ht="15" customHeight="1">
      <c r="A73" s="216" t="s">
        <v>111</v>
      </c>
      <c r="B73" s="217" t="s">
        <v>168</v>
      </c>
      <c r="C73" s="217"/>
      <c r="D73" s="217"/>
      <c r="E73" s="217"/>
      <c r="F73" s="217"/>
      <c r="G73" s="55" t="s">
        <v>17</v>
      </c>
      <c r="H73" s="55" t="s">
        <v>112</v>
      </c>
      <c r="I73" s="55" t="s">
        <v>9</v>
      </c>
      <c r="J73" s="219" t="s">
        <v>113</v>
      </c>
      <c r="K73" s="219"/>
      <c r="L73" s="219"/>
      <c r="M73" s="219"/>
      <c r="N73" s="219"/>
      <c r="O73" s="219"/>
    </row>
    <row r="74" spans="1:21" ht="77.25" customHeight="1">
      <c r="A74" s="216"/>
      <c r="B74" s="218" t="str">
        <f>G8</f>
        <v>Documento de la Política de SST firmada, divulgada y fechada.Cumplimiento de requisitos Artículo 2.2.4.6.5. Decreto 1072 de 2015.</v>
      </c>
      <c r="C74" s="218"/>
      <c r="D74" s="218"/>
      <c r="E74" s="218"/>
      <c r="F74" s="218"/>
      <c r="G74" s="56" t="s">
        <v>346</v>
      </c>
      <c r="H74" s="56"/>
      <c r="I74" s="56">
        <f>U8</f>
        <v>0.9</v>
      </c>
      <c r="J74" s="69"/>
      <c r="K74" s="69"/>
      <c r="L74" s="69"/>
      <c r="M74" s="69"/>
      <c r="N74" s="69"/>
      <c r="O74" s="69"/>
    </row>
    <row r="76" spans="1:21" ht="15" customHeight="1">
      <c r="A76" s="216" t="s">
        <v>111</v>
      </c>
      <c r="B76" s="217" t="s">
        <v>168</v>
      </c>
      <c r="C76" s="217"/>
      <c r="D76" s="217"/>
      <c r="E76" s="217"/>
      <c r="F76" s="217"/>
      <c r="G76" s="60" t="s">
        <v>17</v>
      </c>
      <c r="H76" s="55" t="s">
        <v>112</v>
      </c>
      <c r="I76" s="55" t="s">
        <v>9</v>
      </c>
      <c r="J76" s="217" t="s">
        <v>113</v>
      </c>
      <c r="K76" s="217"/>
      <c r="L76" s="217"/>
      <c r="M76" s="217"/>
      <c r="N76" s="217"/>
      <c r="O76" s="217"/>
    </row>
    <row r="77" spans="1:21" ht="53.25" customHeight="1">
      <c r="A77" s="216"/>
      <c r="B77" s="218" t="str">
        <f>E9</f>
        <v>Objetivos y metas de seguridad y salud en el trabajo</v>
      </c>
      <c r="C77" s="218"/>
      <c r="D77" s="218"/>
      <c r="E77" s="218"/>
      <c r="F77" s="218"/>
      <c r="G77" s="56" t="s">
        <v>346</v>
      </c>
      <c r="H77" s="56"/>
      <c r="I77" s="56">
        <f>U9</f>
        <v>0.9</v>
      </c>
      <c r="J77" s="68"/>
      <c r="K77" s="68"/>
      <c r="L77" s="68"/>
      <c r="M77" s="68"/>
      <c r="N77" s="68"/>
      <c r="O77" s="68"/>
    </row>
    <row r="79" spans="1:21" ht="15" customHeight="1">
      <c r="A79" s="216" t="s">
        <v>111</v>
      </c>
      <c r="B79" s="217" t="s">
        <v>168</v>
      </c>
      <c r="C79" s="217"/>
      <c r="D79" s="217"/>
      <c r="E79" s="217"/>
      <c r="F79" s="217"/>
      <c r="G79" s="60" t="s">
        <v>17</v>
      </c>
      <c r="H79" s="55" t="s">
        <v>112</v>
      </c>
      <c r="I79" s="55" t="s">
        <v>9</v>
      </c>
      <c r="J79" s="217" t="s">
        <v>113</v>
      </c>
      <c r="K79" s="217"/>
      <c r="L79" s="217"/>
      <c r="M79" s="217"/>
      <c r="N79" s="217"/>
      <c r="O79" s="217"/>
    </row>
    <row r="80" spans="1:21" ht="53.25" customHeight="1">
      <c r="A80" s="216"/>
      <c r="B80" s="218" t="str">
        <f>E10</f>
        <v>Plan de trabajo en SST y su cronograma</v>
      </c>
      <c r="C80" s="218"/>
      <c r="D80" s="218"/>
      <c r="E80" s="218"/>
      <c r="F80" s="218"/>
      <c r="G80" s="56" t="s">
        <v>346</v>
      </c>
      <c r="H80" s="56"/>
      <c r="I80" s="56">
        <f>U10</f>
        <v>0.9</v>
      </c>
      <c r="J80" s="68"/>
      <c r="K80" s="68"/>
      <c r="L80" s="68"/>
      <c r="M80" s="68"/>
      <c r="N80" s="68"/>
      <c r="O80" s="68"/>
    </row>
    <row r="82" spans="1:15">
      <c r="A82" s="216" t="s">
        <v>111</v>
      </c>
      <c r="B82" s="219" t="str">
        <f>B76</f>
        <v>VARIABLE</v>
      </c>
      <c r="C82" s="219"/>
      <c r="D82" s="219"/>
      <c r="E82" s="219"/>
      <c r="F82" s="219"/>
      <c r="G82" s="219">
        <f>B72</f>
        <v>2021</v>
      </c>
      <c r="H82" s="219"/>
      <c r="I82" s="16" t="s">
        <v>9</v>
      </c>
      <c r="J82" s="217" t="s">
        <v>113</v>
      </c>
      <c r="K82" s="217"/>
      <c r="L82" s="217"/>
      <c r="M82" s="217"/>
      <c r="N82" s="217"/>
      <c r="O82" s="217"/>
    </row>
    <row r="83" spans="1:15" ht="50.1" customHeight="1">
      <c r="A83" s="216"/>
      <c r="B83" s="218" t="str">
        <f>G11</f>
        <v>N° total de actores con delegación de responsabilidad en SGSST</v>
      </c>
      <c r="C83" s="218"/>
      <c r="D83" s="218"/>
      <c r="E83" s="218"/>
      <c r="F83" s="218"/>
      <c r="G83" s="221">
        <v>21</v>
      </c>
      <c r="H83" s="221"/>
      <c r="I83" s="68">
        <f>U11</f>
        <v>0.9</v>
      </c>
      <c r="J83" s="69"/>
      <c r="K83" s="69"/>
      <c r="L83" s="69"/>
      <c r="M83" s="69"/>
      <c r="N83" s="69"/>
      <c r="O83" s="69"/>
    </row>
    <row r="84" spans="1:15" ht="50.1" customHeight="1">
      <c r="A84" s="216"/>
      <c r="B84" s="218" t="str">
        <f>G12</f>
        <v>Total de actores de la estructura.</v>
      </c>
      <c r="C84" s="218"/>
      <c r="D84" s="218"/>
      <c r="E84" s="218"/>
      <c r="F84" s="218"/>
      <c r="G84" s="221">
        <v>21</v>
      </c>
      <c r="H84" s="221"/>
      <c r="I84" s="68"/>
      <c r="J84" s="69"/>
      <c r="K84" s="69"/>
      <c r="L84" s="69"/>
      <c r="M84" s="69"/>
      <c r="N84" s="69"/>
      <c r="O84" s="69"/>
    </row>
    <row r="85" spans="1:15" ht="50.1" customHeight="1">
      <c r="A85" s="220" t="s">
        <v>169</v>
      </c>
      <c r="B85" s="220"/>
      <c r="C85" s="220"/>
      <c r="D85" s="220"/>
      <c r="E85" s="220"/>
      <c r="F85" s="220"/>
      <c r="G85" s="221">
        <f>G83/G84*100</f>
        <v>100</v>
      </c>
      <c r="H85" s="221"/>
      <c r="I85" s="68"/>
      <c r="J85" s="69"/>
      <c r="K85" s="69"/>
      <c r="L85" s="69"/>
      <c r="M85" s="69"/>
      <c r="N85" s="69"/>
      <c r="O85" s="69"/>
    </row>
    <row r="87" spans="1:15" ht="21" customHeight="1">
      <c r="A87" s="216" t="s">
        <v>111</v>
      </c>
      <c r="B87" s="217" t="s">
        <v>168</v>
      </c>
      <c r="C87" s="217"/>
      <c r="D87" s="217"/>
      <c r="E87" s="217"/>
      <c r="F87" s="217"/>
      <c r="G87" s="55" t="s">
        <v>17</v>
      </c>
      <c r="H87" s="55" t="s">
        <v>112</v>
      </c>
      <c r="I87" s="55" t="s">
        <v>9</v>
      </c>
      <c r="J87" s="217" t="s">
        <v>113</v>
      </c>
      <c r="K87" s="217"/>
      <c r="L87" s="217"/>
      <c r="M87" s="217"/>
      <c r="N87" s="217"/>
      <c r="O87" s="217"/>
    </row>
    <row r="88" spans="1:15" ht="60" customHeight="1">
      <c r="A88" s="216"/>
      <c r="B88" s="218" t="str">
        <f>G13</f>
        <v>Método definido para la identificación de peligros.</v>
      </c>
      <c r="C88" s="218"/>
      <c r="D88" s="218"/>
      <c r="E88" s="218"/>
      <c r="F88" s="218"/>
      <c r="G88" s="56" t="s">
        <v>346</v>
      </c>
      <c r="H88" s="56"/>
      <c r="I88" s="56">
        <f>U13</f>
        <v>0.9</v>
      </c>
      <c r="J88" s="68" t="s">
        <v>347</v>
      </c>
      <c r="K88" s="68"/>
      <c r="L88" s="68"/>
      <c r="M88" s="68"/>
      <c r="N88" s="68"/>
      <c r="O88" s="68"/>
    </row>
    <row r="90" spans="1:15">
      <c r="A90" s="216" t="s">
        <v>111</v>
      </c>
      <c r="B90" s="219" t="str">
        <f>B82</f>
        <v>VARIABLE</v>
      </c>
      <c r="C90" s="219"/>
      <c r="D90" s="219"/>
      <c r="E90" s="219"/>
      <c r="F90" s="219"/>
      <c r="G90" s="219">
        <f>B72</f>
        <v>2021</v>
      </c>
      <c r="H90" s="219"/>
      <c r="I90" s="16" t="s">
        <v>9</v>
      </c>
      <c r="J90" s="217" t="s">
        <v>113</v>
      </c>
      <c r="K90" s="217"/>
      <c r="L90" s="217"/>
      <c r="M90" s="217"/>
      <c r="N90" s="217"/>
      <c r="O90" s="217"/>
    </row>
    <row r="91" spans="1:15" ht="50.1" customHeight="1">
      <c r="A91" s="216"/>
      <c r="B91" s="218" t="str">
        <f>G14</f>
        <v>N° Reuniones programadas</v>
      </c>
      <c r="C91" s="218"/>
      <c r="D91" s="218"/>
      <c r="E91" s="218"/>
      <c r="F91" s="218"/>
      <c r="G91" s="221">
        <v>30</v>
      </c>
      <c r="H91" s="221"/>
      <c r="I91" s="68">
        <f>U14</f>
        <v>0.9</v>
      </c>
      <c r="J91" s="69"/>
      <c r="K91" s="69"/>
      <c r="L91" s="69"/>
      <c r="M91" s="69"/>
      <c r="N91" s="69"/>
      <c r="O91" s="69"/>
    </row>
    <row r="92" spans="1:15" ht="50.1" customHeight="1">
      <c r="A92" s="216"/>
      <c r="B92" s="218" t="str">
        <f>G15</f>
        <v xml:space="preserve">N° Reuniones ejecutadas </v>
      </c>
      <c r="C92" s="218"/>
      <c r="D92" s="218"/>
      <c r="E92" s="218"/>
      <c r="F92" s="218"/>
      <c r="G92" s="221">
        <v>26</v>
      </c>
      <c r="H92" s="221"/>
      <c r="I92" s="68"/>
      <c r="J92" s="69"/>
      <c r="K92" s="69"/>
      <c r="L92" s="69"/>
      <c r="M92" s="69"/>
      <c r="N92" s="69"/>
      <c r="O92" s="69"/>
    </row>
    <row r="93" spans="1:15" ht="50.1" customHeight="1">
      <c r="A93" s="220" t="s">
        <v>169</v>
      </c>
      <c r="B93" s="220"/>
      <c r="C93" s="220"/>
      <c r="D93" s="220"/>
      <c r="E93" s="220"/>
      <c r="F93" s="220"/>
      <c r="G93" s="225">
        <f>+(G92*90)/G91</f>
        <v>78</v>
      </c>
      <c r="H93" s="226"/>
      <c r="I93" s="68"/>
      <c r="J93" s="69"/>
      <c r="K93" s="69"/>
      <c r="L93" s="69"/>
      <c r="M93" s="69"/>
      <c r="N93" s="69"/>
      <c r="O93" s="69"/>
    </row>
    <row r="94" spans="1:15" ht="18.75" customHeight="1">
      <c r="A94" s="20"/>
      <c r="B94" s="20"/>
      <c r="C94" s="20"/>
      <c r="D94" s="20"/>
      <c r="E94" s="20"/>
      <c r="F94" s="20"/>
      <c r="G94" s="21"/>
      <c r="H94" s="21"/>
      <c r="I94" s="22"/>
      <c r="J94" s="13"/>
      <c r="K94" s="13"/>
      <c r="L94" s="13"/>
      <c r="M94" s="13"/>
      <c r="N94" s="13"/>
      <c r="O94" s="13"/>
    </row>
    <row r="95" spans="1:15" ht="21" customHeight="1">
      <c r="A95" s="216" t="s">
        <v>111</v>
      </c>
      <c r="B95" s="219" t="s">
        <v>168</v>
      </c>
      <c r="C95" s="219"/>
      <c r="D95" s="219"/>
      <c r="E95" s="219"/>
      <c r="F95" s="219"/>
      <c r="G95" s="15" t="s">
        <v>17</v>
      </c>
      <c r="H95" s="15" t="s">
        <v>112</v>
      </c>
      <c r="I95" s="15" t="s">
        <v>9</v>
      </c>
      <c r="J95" s="217" t="s">
        <v>113</v>
      </c>
      <c r="K95" s="217"/>
      <c r="L95" s="217"/>
      <c r="M95" s="217"/>
      <c r="N95" s="217"/>
      <c r="O95" s="217"/>
    </row>
    <row r="96" spans="1:15" ht="60" customHeight="1">
      <c r="A96" s="216"/>
      <c r="B96" s="218" t="str">
        <f>G16</f>
        <v>Recursos financieros, tecnicos y humanos definidos para el periodo</v>
      </c>
      <c r="C96" s="218"/>
      <c r="D96" s="218"/>
      <c r="E96" s="218"/>
      <c r="F96" s="218"/>
      <c r="G96" s="3" t="s">
        <v>346</v>
      </c>
      <c r="H96" s="3"/>
      <c r="I96" s="4">
        <f>U16</f>
        <v>0.9</v>
      </c>
      <c r="J96" s="68"/>
      <c r="K96" s="68"/>
      <c r="L96" s="68"/>
      <c r="M96" s="68"/>
      <c r="N96" s="68"/>
      <c r="O96" s="68"/>
    </row>
    <row r="98" spans="1:17" ht="21" customHeight="1">
      <c r="A98" s="216" t="s">
        <v>111</v>
      </c>
      <c r="B98" s="217" t="s">
        <v>168</v>
      </c>
      <c r="C98" s="217"/>
      <c r="D98" s="217"/>
      <c r="E98" s="217"/>
      <c r="F98" s="217"/>
      <c r="G98" s="55" t="s">
        <v>17</v>
      </c>
      <c r="H98" s="55" t="s">
        <v>112</v>
      </c>
      <c r="I98" s="55" t="s">
        <v>9</v>
      </c>
      <c r="J98" s="217" t="s">
        <v>113</v>
      </c>
      <c r="K98" s="217"/>
      <c r="L98" s="217"/>
      <c r="M98" s="217"/>
      <c r="N98" s="217"/>
      <c r="O98" s="217"/>
    </row>
    <row r="99" spans="1:17" ht="60" customHeight="1">
      <c r="A99" s="216"/>
      <c r="B99" s="218" t="str">
        <f>C17</f>
        <v>Conservacion de los documentos</v>
      </c>
      <c r="C99" s="218"/>
      <c r="D99" s="218"/>
      <c r="E99" s="218"/>
      <c r="F99" s="218"/>
      <c r="G99" s="56" t="s">
        <v>346</v>
      </c>
      <c r="H99" s="56"/>
      <c r="I99" s="56">
        <f>U17</f>
        <v>0.9</v>
      </c>
      <c r="J99" s="68"/>
      <c r="K99" s="68"/>
      <c r="L99" s="68"/>
      <c r="M99" s="68"/>
      <c r="N99" s="68"/>
      <c r="O99" s="68"/>
    </row>
    <row r="100" spans="1:17" ht="18" customHeight="1">
      <c r="A100" s="42"/>
      <c r="B100" s="41"/>
      <c r="C100" s="41"/>
      <c r="D100" s="41"/>
      <c r="E100" s="41"/>
      <c r="F100" s="41"/>
      <c r="G100" s="40"/>
      <c r="H100" s="40"/>
      <c r="I100" s="38"/>
      <c r="J100" s="40"/>
      <c r="K100" s="40"/>
      <c r="L100" s="40"/>
      <c r="M100" s="40"/>
      <c r="N100" s="40"/>
      <c r="O100" s="40"/>
    </row>
    <row r="101" spans="1:17" ht="21" customHeight="1">
      <c r="A101" s="216" t="s">
        <v>111</v>
      </c>
      <c r="B101" s="217" t="s">
        <v>168</v>
      </c>
      <c r="C101" s="217"/>
      <c r="D101" s="217"/>
      <c r="E101" s="217"/>
      <c r="F101" s="217"/>
      <c r="G101" s="55" t="s">
        <v>17</v>
      </c>
      <c r="H101" s="55" t="s">
        <v>112</v>
      </c>
      <c r="I101" s="55" t="s">
        <v>9</v>
      </c>
      <c r="J101" s="217" t="s">
        <v>113</v>
      </c>
      <c r="K101" s="217"/>
      <c r="L101" s="217"/>
      <c r="M101" s="217"/>
      <c r="N101" s="217"/>
      <c r="O101" s="217"/>
    </row>
    <row r="102" spans="1:17" ht="60" customHeight="1">
      <c r="A102" s="216"/>
      <c r="B102" s="218" t="str">
        <f>C18</f>
        <v xml:space="preserve">Procedimiento DX condiciones de salud </v>
      </c>
      <c r="C102" s="218"/>
      <c r="D102" s="218"/>
      <c r="E102" s="218"/>
      <c r="F102" s="218"/>
      <c r="G102" s="56" t="s">
        <v>346</v>
      </c>
      <c r="H102" s="56"/>
      <c r="I102" s="56">
        <f>U18</f>
        <v>0.9</v>
      </c>
      <c r="J102" s="68"/>
      <c r="K102" s="68"/>
      <c r="L102" s="68"/>
      <c r="M102" s="68"/>
      <c r="N102" s="68"/>
      <c r="O102" s="68"/>
    </row>
    <row r="103" spans="1:17" ht="21" customHeight="1"/>
    <row r="104" spans="1:17" ht="21" customHeight="1">
      <c r="A104" s="216" t="s">
        <v>111</v>
      </c>
      <c r="B104" s="217" t="s">
        <v>168</v>
      </c>
      <c r="C104" s="217"/>
      <c r="D104" s="217"/>
      <c r="E104" s="217"/>
      <c r="F104" s="217"/>
      <c r="G104" s="55" t="s">
        <v>17</v>
      </c>
      <c r="H104" s="55" t="s">
        <v>112</v>
      </c>
      <c r="I104" s="55" t="s">
        <v>9</v>
      </c>
      <c r="J104" s="217" t="s">
        <v>113</v>
      </c>
      <c r="K104" s="217"/>
      <c r="L104" s="217"/>
      <c r="M104" s="217"/>
      <c r="N104" s="217"/>
      <c r="O104" s="217"/>
    </row>
    <row r="105" spans="1:17" ht="60" customHeight="1">
      <c r="A105" s="216"/>
      <c r="B105" s="218" t="str">
        <f>C19</f>
        <v>Plan de emergencias</v>
      </c>
      <c r="C105" s="218"/>
      <c r="D105" s="218"/>
      <c r="E105" s="218"/>
      <c r="F105" s="218"/>
      <c r="G105" s="56" t="s">
        <v>346</v>
      </c>
      <c r="H105" s="56"/>
      <c r="I105" s="56">
        <f>U19</f>
        <v>0.9</v>
      </c>
      <c r="J105" s="68"/>
      <c r="K105" s="68"/>
      <c r="L105" s="68"/>
      <c r="M105" s="68"/>
      <c r="N105" s="68"/>
      <c r="O105" s="68"/>
    </row>
    <row r="106" spans="1:17" ht="27" customHeight="1"/>
    <row r="107" spans="1:17" ht="21" customHeight="1">
      <c r="A107" s="216" t="s">
        <v>111</v>
      </c>
      <c r="B107" s="217" t="s">
        <v>168</v>
      </c>
      <c r="C107" s="217"/>
      <c r="D107" s="217"/>
      <c r="E107" s="217"/>
      <c r="F107" s="217"/>
      <c r="G107" s="55" t="s">
        <v>17</v>
      </c>
      <c r="H107" s="55" t="s">
        <v>112</v>
      </c>
      <c r="I107" s="55" t="s">
        <v>9</v>
      </c>
      <c r="J107" s="217" t="s">
        <v>113</v>
      </c>
      <c r="K107" s="217"/>
      <c r="L107" s="217"/>
      <c r="M107" s="217"/>
      <c r="N107" s="217"/>
      <c r="O107" s="217"/>
    </row>
    <row r="108" spans="1:17" ht="60" customHeight="1">
      <c r="A108" s="216"/>
      <c r="B108" s="218" t="str">
        <f>C20</f>
        <v>Capacitación en SST</v>
      </c>
      <c r="C108" s="218"/>
      <c r="D108" s="218"/>
      <c r="E108" s="218"/>
      <c r="F108" s="218"/>
      <c r="G108" s="56" t="s">
        <v>346</v>
      </c>
      <c r="H108" s="56"/>
      <c r="I108" s="56">
        <f>U20</f>
        <v>0.9</v>
      </c>
      <c r="J108" s="68" t="s">
        <v>348</v>
      </c>
      <c r="K108" s="68"/>
      <c r="L108" s="68"/>
      <c r="M108" s="68"/>
      <c r="N108" s="68"/>
      <c r="O108" s="68"/>
    </row>
    <row r="109" spans="1:17" ht="18" customHeight="1">
      <c r="A109" s="42"/>
      <c r="B109" s="41"/>
      <c r="C109" s="41"/>
      <c r="D109" s="41"/>
      <c r="E109" s="41"/>
      <c r="F109" s="41"/>
      <c r="G109" s="52"/>
      <c r="H109" s="52"/>
      <c r="I109" s="46"/>
      <c r="J109" s="52"/>
      <c r="K109" s="52"/>
      <c r="L109" s="52"/>
      <c r="M109" s="52"/>
      <c r="N109" s="52"/>
      <c r="O109" s="52"/>
      <c r="P109" s="53"/>
      <c r="Q109" s="53"/>
    </row>
    <row r="110" spans="1:17" ht="21" customHeight="1">
      <c r="A110" s="216" t="s">
        <v>111</v>
      </c>
      <c r="B110" s="217" t="s">
        <v>168</v>
      </c>
      <c r="C110" s="217"/>
      <c r="D110" s="217"/>
      <c r="E110" s="217"/>
      <c r="F110" s="217"/>
      <c r="G110" s="241" t="s">
        <v>174</v>
      </c>
      <c r="H110" s="243"/>
      <c r="I110" s="55" t="s">
        <v>9</v>
      </c>
      <c r="J110" s="217" t="s">
        <v>113</v>
      </c>
      <c r="K110" s="217"/>
      <c r="L110" s="217"/>
      <c r="M110" s="217"/>
      <c r="N110" s="217"/>
      <c r="O110" s="217"/>
    </row>
    <row r="111" spans="1:17" ht="60" customHeight="1">
      <c r="A111" s="216"/>
      <c r="B111" s="218" t="str">
        <f>C21</f>
        <v>Autoevaluación</v>
      </c>
      <c r="C111" s="218"/>
      <c r="D111" s="218"/>
      <c r="E111" s="218"/>
      <c r="F111" s="218"/>
      <c r="G111" s="271">
        <v>3</v>
      </c>
      <c r="H111" s="272"/>
      <c r="I111" s="56">
        <f>U21</f>
        <v>0.9</v>
      </c>
      <c r="J111" s="68" t="s">
        <v>349</v>
      </c>
      <c r="K111" s="68"/>
      <c r="L111" s="68"/>
      <c r="M111" s="68"/>
      <c r="N111" s="68"/>
      <c r="O111" s="68"/>
    </row>
    <row r="112" spans="1:17" ht="19.5" customHeight="1"/>
    <row r="113" spans="1:25" ht="15" customHeight="1">
      <c r="A113" s="216" t="s">
        <v>111</v>
      </c>
      <c r="B113" s="223" t="s">
        <v>168</v>
      </c>
      <c r="C113" s="223"/>
      <c r="D113" s="223"/>
      <c r="E113" s="223"/>
      <c r="F113" s="223"/>
      <c r="G113" s="223"/>
      <c r="H113" s="223"/>
      <c r="I113" s="223"/>
      <c r="J113" s="17" t="s">
        <v>120</v>
      </c>
      <c r="K113" s="17" t="s">
        <v>121</v>
      </c>
      <c r="L113" s="17" t="s">
        <v>122</v>
      </c>
      <c r="M113" s="18" t="s">
        <v>123</v>
      </c>
      <c r="N113" s="18" t="s">
        <v>124</v>
      </c>
      <c r="O113" s="18" t="s">
        <v>125</v>
      </c>
      <c r="P113" s="18" t="s">
        <v>126</v>
      </c>
      <c r="Q113" s="17" t="s">
        <v>127</v>
      </c>
      <c r="R113" s="17" t="s">
        <v>128</v>
      </c>
      <c r="S113" s="17" t="s">
        <v>129</v>
      </c>
      <c r="T113" s="17" t="s">
        <v>130</v>
      </c>
      <c r="U113" s="17" t="s">
        <v>131</v>
      </c>
      <c r="V113" s="17" t="s">
        <v>9</v>
      </c>
      <c r="W113" s="18" t="s">
        <v>113</v>
      </c>
      <c r="X113" s="18"/>
      <c r="Y113" s="18"/>
    </row>
    <row r="114" spans="1:25">
      <c r="A114" s="216"/>
      <c r="B114" s="224" t="str">
        <f>G22</f>
        <v>N de actividades desarrolladas  en el periodo en el plan</v>
      </c>
      <c r="C114" s="224"/>
      <c r="D114" s="224"/>
      <c r="E114" s="224"/>
      <c r="F114" s="224"/>
      <c r="G114" s="224"/>
      <c r="H114" s="224"/>
      <c r="I114" s="224"/>
      <c r="J114" s="23">
        <v>0</v>
      </c>
      <c r="K114" s="24">
        <v>0</v>
      </c>
      <c r="L114" s="24">
        <v>1</v>
      </c>
      <c r="M114" s="24">
        <v>1</v>
      </c>
      <c r="N114" s="24">
        <v>2</v>
      </c>
      <c r="O114" s="24">
        <v>2</v>
      </c>
      <c r="P114" s="24">
        <v>2</v>
      </c>
      <c r="Q114" s="24">
        <v>2</v>
      </c>
      <c r="R114" s="24">
        <v>2</v>
      </c>
      <c r="S114" s="24">
        <v>2</v>
      </c>
      <c r="T114" s="24">
        <v>2</v>
      </c>
      <c r="U114" s="24">
        <v>2</v>
      </c>
      <c r="V114" s="222">
        <f>U22</f>
        <v>0.9</v>
      </c>
      <c r="W114" s="69"/>
      <c r="X114" s="69"/>
      <c r="Y114" s="69"/>
    </row>
    <row r="115" spans="1:25">
      <c r="A115" s="216"/>
      <c r="B115" s="224" t="str">
        <f>G23</f>
        <v>N de actividades propuestas en el periodo en el plan de trabajo</v>
      </c>
      <c r="C115" s="224"/>
      <c r="D115" s="224"/>
      <c r="E115" s="224"/>
      <c r="F115" s="224"/>
      <c r="G115" s="224"/>
      <c r="H115" s="224"/>
      <c r="I115" s="224"/>
      <c r="J115" s="23">
        <v>2</v>
      </c>
      <c r="K115" s="24">
        <v>2</v>
      </c>
      <c r="L115" s="24">
        <v>1</v>
      </c>
      <c r="M115" s="24">
        <v>1</v>
      </c>
      <c r="N115" s="24">
        <v>2</v>
      </c>
      <c r="O115" s="24">
        <v>2</v>
      </c>
      <c r="P115" s="24">
        <v>2</v>
      </c>
      <c r="Q115" s="24">
        <v>2</v>
      </c>
      <c r="R115" s="24">
        <v>2</v>
      </c>
      <c r="S115" s="24">
        <v>2</v>
      </c>
      <c r="T115" s="24">
        <v>2</v>
      </c>
      <c r="U115" s="24">
        <v>2</v>
      </c>
      <c r="V115" s="222"/>
      <c r="W115" s="69"/>
      <c r="X115" s="69"/>
      <c r="Y115" s="69"/>
    </row>
    <row r="116" spans="1:25">
      <c r="A116" s="224" t="s">
        <v>170</v>
      </c>
      <c r="B116" s="224"/>
      <c r="C116" s="224"/>
      <c r="D116" s="224"/>
      <c r="E116" s="224"/>
      <c r="F116" s="224"/>
      <c r="G116" s="224"/>
      <c r="H116" s="224"/>
      <c r="I116" s="224"/>
      <c r="J116" s="23">
        <f>J114/J115*100</f>
        <v>0</v>
      </c>
      <c r="K116" s="23">
        <f t="shared" ref="K116:U116" si="0">K114/K115*100</f>
        <v>0</v>
      </c>
      <c r="L116" s="23">
        <f t="shared" si="0"/>
        <v>100</v>
      </c>
      <c r="M116" s="23">
        <f t="shared" si="0"/>
        <v>100</v>
      </c>
      <c r="N116" s="23">
        <f t="shared" si="0"/>
        <v>100</v>
      </c>
      <c r="O116" s="23">
        <f t="shared" si="0"/>
        <v>100</v>
      </c>
      <c r="P116" s="23">
        <f t="shared" si="0"/>
        <v>100</v>
      </c>
      <c r="Q116" s="23">
        <f t="shared" si="0"/>
        <v>100</v>
      </c>
      <c r="R116" s="23">
        <f t="shared" si="0"/>
        <v>100</v>
      </c>
      <c r="S116" s="23">
        <f t="shared" si="0"/>
        <v>100</v>
      </c>
      <c r="T116" s="23">
        <f t="shared" si="0"/>
        <v>100</v>
      </c>
      <c r="U116" s="23">
        <f t="shared" si="0"/>
        <v>100</v>
      </c>
      <c r="V116" s="222"/>
      <c r="W116" s="69"/>
      <c r="X116" s="69"/>
      <c r="Y116" s="69"/>
    </row>
    <row r="117" spans="1:25">
      <c r="A117" s="224" t="s">
        <v>171</v>
      </c>
      <c r="B117" s="224"/>
      <c r="C117" s="224"/>
      <c r="D117" s="224"/>
      <c r="E117" s="224"/>
      <c r="F117" s="224"/>
      <c r="G117" s="224"/>
      <c r="H117" s="224"/>
      <c r="I117" s="224"/>
      <c r="J117" s="228">
        <f>SUM(J116:U116)/12</f>
        <v>83.333333333333329</v>
      </c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2"/>
      <c r="W117" s="69"/>
      <c r="X117" s="69"/>
      <c r="Y117" s="69"/>
    </row>
    <row r="119" spans="1:25">
      <c r="A119" s="216" t="s">
        <v>111</v>
      </c>
      <c r="B119" s="219" t="s">
        <v>168</v>
      </c>
      <c r="C119" s="219"/>
      <c r="D119" s="219"/>
      <c r="E119" s="219"/>
      <c r="F119" s="219"/>
      <c r="G119" s="227" t="s">
        <v>172</v>
      </c>
      <c r="H119" s="227"/>
      <c r="I119" s="244" t="s">
        <v>173</v>
      </c>
      <c r="J119" s="245"/>
      <c r="K119" s="16" t="s">
        <v>9</v>
      </c>
      <c r="L119" s="241" t="s">
        <v>113</v>
      </c>
      <c r="M119" s="242"/>
      <c r="N119" s="242"/>
      <c r="O119" s="242"/>
      <c r="P119" s="242"/>
      <c r="Q119" s="243"/>
    </row>
    <row r="120" spans="1:25" ht="50.1" customHeight="1">
      <c r="A120" s="216"/>
      <c r="B120" s="218" t="str">
        <f>G24</f>
        <v>Numero de capacitacione ejecutadas en el mes</v>
      </c>
      <c r="C120" s="218"/>
      <c r="D120" s="218"/>
      <c r="E120" s="218"/>
      <c r="F120" s="218"/>
      <c r="G120" s="221">
        <v>2</v>
      </c>
      <c r="H120" s="221"/>
      <c r="I120" s="68">
        <v>4</v>
      </c>
      <c r="J120" s="68"/>
      <c r="K120" s="68">
        <f>U24</f>
        <v>0.9</v>
      </c>
      <c r="L120" s="229"/>
      <c r="M120" s="230"/>
      <c r="N120" s="230"/>
      <c r="O120" s="230"/>
      <c r="P120" s="230"/>
      <c r="Q120" s="231"/>
    </row>
    <row r="121" spans="1:25" ht="50.1" customHeight="1">
      <c r="A121" s="216"/>
      <c r="B121" s="218" t="str">
        <f>G25</f>
        <v>Numero de capacitaciones programadas</v>
      </c>
      <c r="C121" s="218"/>
      <c r="D121" s="218"/>
      <c r="E121" s="218"/>
      <c r="F121" s="218"/>
      <c r="G121" s="221">
        <v>6</v>
      </c>
      <c r="H121" s="221"/>
      <c r="I121" s="68">
        <v>6</v>
      </c>
      <c r="J121" s="68"/>
      <c r="K121" s="68"/>
      <c r="L121" s="232"/>
      <c r="M121" s="233"/>
      <c r="N121" s="233"/>
      <c r="O121" s="233"/>
      <c r="P121" s="233"/>
      <c r="Q121" s="234"/>
    </row>
    <row r="122" spans="1:25" ht="50.1" customHeight="1">
      <c r="A122" s="220" t="s">
        <v>169</v>
      </c>
      <c r="B122" s="220"/>
      <c r="C122" s="220"/>
      <c r="D122" s="220"/>
      <c r="E122" s="220"/>
      <c r="F122" s="220"/>
      <c r="G122" s="225">
        <f>G120/G121*100</f>
        <v>33.333333333333329</v>
      </c>
      <c r="H122" s="226"/>
      <c r="I122" s="225">
        <f>I120/I121*100</f>
        <v>66.666666666666657</v>
      </c>
      <c r="J122" s="226"/>
      <c r="K122" s="68"/>
      <c r="L122" s="235"/>
      <c r="M122" s="236"/>
      <c r="N122" s="236"/>
      <c r="O122" s="236"/>
      <c r="P122" s="236"/>
      <c r="Q122" s="237"/>
    </row>
    <row r="124" spans="1:25">
      <c r="A124" s="216" t="s">
        <v>111</v>
      </c>
      <c r="B124" s="219" t="s">
        <v>168</v>
      </c>
      <c r="C124" s="219"/>
      <c r="D124" s="219"/>
      <c r="E124" s="219"/>
      <c r="F124" s="219"/>
      <c r="G124" s="227" t="s">
        <v>172</v>
      </c>
      <c r="H124" s="227"/>
      <c r="I124" s="244" t="s">
        <v>173</v>
      </c>
      <c r="J124" s="245"/>
      <c r="K124" s="16" t="s">
        <v>9</v>
      </c>
      <c r="L124" s="241" t="s">
        <v>113</v>
      </c>
      <c r="M124" s="242"/>
      <c r="N124" s="242"/>
      <c r="O124" s="242"/>
      <c r="P124" s="242"/>
      <c r="Q124" s="243"/>
    </row>
    <row r="125" spans="1:25" ht="56.25" customHeight="1">
      <c r="A125" s="216"/>
      <c r="B125" s="246" t="str">
        <f>G26</f>
        <v xml:space="preserve">N de actividades desarrolladas en la intervención de los riesgos prioritarios </v>
      </c>
      <c r="C125" s="247"/>
      <c r="D125" s="247"/>
      <c r="E125" s="247"/>
      <c r="F125" s="248"/>
      <c r="G125" s="221">
        <v>14</v>
      </c>
      <c r="H125" s="221"/>
      <c r="I125" s="69">
        <v>6</v>
      </c>
      <c r="J125" s="69"/>
      <c r="K125" s="68">
        <f>U26</f>
        <v>0.9</v>
      </c>
      <c r="L125" s="229"/>
      <c r="M125" s="230"/>
      <c r="N125" s="230"/>
      <c r="O125" s="230"/>
      <c r="P125" s="230"/>
      <c r="Q125" s="231"/>
    </row>
    <row r="126" spans="1:25" ht="50.1" customHeight="1">
      <c r="A126" s="216"/>
      <c r="B126" s="238" t="str">
        <f>G27</f>
        <v>N de actividades propuestas para la intervención  de los riesgos prioritarios</v>
      </c>
      <c r="C126" s="239"/>
      <c r="D126" s="239"/>
      <c r="E126" s="239"/>
      <c r="F126" s="240"/>
      <c r="G126" s="221">
        <v>24</v>
      </c>
      <c r="H126" s="221"/>
      <c r="I126" s="69">
        <v>25</v>
      </c>
      <c r="J126" s="69"/>
      <c r="K126" s="68"/>
      <c r="L126" s="232"/>
      <c r="M126" s="233"/>
      <c r="N126" s="233"/>
      <c r="O126" s="233"/>
      <c r="P126" s="233"/>
      <c r="Q126" s="234"/>
    </row>
    <row r="127" spans="1:25" ht="50.1" customHeight="1">
      <c r="A127" s="220" t="s">
        <v>169</v>
      </c>
      <c r="B127" s="220"/>
      <c r="C127" s="220"/>
      <c r="D127" s="220"/>
      <c r="E127" s="220"/>
      <c r="F127" s="220"/>
      <c r="G127" s="225">
        <f>G125/G126*100</f>
        <v>58.333333333333336</v>
      </c>
      <c r="H127" s="226"/>
      <c r="I127" s="225">
        <f>I125/I126*100</f>
        <v>24</v>
      </c>
      <c r="J127" s="226"/>
      <c r="K127" s="68"/>
      <c r="L127" s="235"/>
      <c r="M127" s="236"/>
      <c r="N127" s="236"/>
      <c r="O127" s="236"/>
      <c r="P127" s="236"/>
      <c r="Q127" s="237"/>
    </row>
    <row r="129" spans="1:26">
      <c r="A129" s="216" t="s">
        <v>111</v>
      </c>
      <c r="B129" s="217" t="s">
        <v>168</v>
      </c>
      <c r="C129" s="217"/>
      <c r="D129" s="217"/>
      <c r="E129" s="217"/>
      <c r="F129" s="217"/>
      <c r="G129" s="249" t="s">
        <v>172</v>
      </c>
      <c r="H129" s="249"/>
      <c r="I129" s="250" t="s">
        <v>173</v>
      </c>
      <c r="J129" s="251"/>
      <c r="K129" s="58" t="s">
        <v>9</v>
      </c>
      <c r="L129" s="241" t="s">
        <v>113</v>
      </c>
      <c r="M129" s="242"/>
      <c r="N129" s="242"/>
      <c r="O129" s="242"/>
      <c r="P129" s="242"/>
      <c r="Q129" s="243"/>
    </row>
    <row r="130" spans="1:26" ht="50.1" customHeight="1">
      <c r="A130" s="216"/>
      <c r="B130" s="220" t="str">
        <f>G28</f>
        <v>Numero de AT IT EL reportadas e investigadas</v>
      </c>
      <c r="C130" s="220"/>
      <c r="D130" s="220"/>
      <c r="E130" s="220"/>
      <c r="F130" s="220"/>
      <c r="G130" s="221">
        <v>0</v>
      </c>
      <c r="H130" s="221"/>
      <c r="I130" s="68">
        <v>0</v>
      </c>
      <c r="J130" s="68"/>
      <c r="K130" s="68">
        <f>U28</f>
        <v>0.9</v>
      </c>
      <c r="L130" s="229"/>
      <c r="M130" s="230"/>
      <c r="N130" s="230"/>
      <c r="O130" s="230"/>
      <c r="P130" s="230"/>
      <c r="Q130" s="231"/>
    </row>
    <row r="131" spans="1:26" ht="50.1" customHeight="1">
      <c r="A131" s="216"/>
      <c r="B131" s="220" t="str">
        <f>G29</f>
        <v>Numero total de AT IT EL acontecidos en el periodo</v>
      </c>
      <c r="C131" s="220"/>
      <c r="D131" s="220"/>
      <c r="E131" s="220"/>
      <c r="F131" s="220"/>
      <c r="G131" s="221">
        <v>0</v>
      </c>
      <c r="H131" s="221"/>
      <c r="I131" s="68">
        <v>0</v>
      </c>
      <c r="J131" s="68"/>
      <c r="K131" s="68"/>
      <c r="L131" s="232"/>
      <c r="M131" s="233"/>
      <c r="N131" s="233"/>
      <c r="O131" s="233"/>
      <c r="P131" s="233"/>
      <c r="Q131" s="234"/>
    </row>
    <row r="132" spans="1:26" ht="50.1" customHeight="1">
      <c r="A132" s="220" t="s">
        <v>169</v>
      </c>
      <c r="B132" s="220"/>
      <c r="C132" s="220"/>
      <c r="D132" s="220"/>
      <c r="E132" s="220"/>
      <c r="F132" s="220"/>
      <c r="G132" s="225" t="e">
        <f>G130/G131*100</f>
        <v>#DIV/0!</v>
      </c>
      <c r="H132" s="226"/>
      <c r="I132" s="225" t="e">
        <f>I130/I131*100</f>
        <v>#DIV/0!</v>
      </c>
      <c r="J132" s="226"/>
      <c r="K132" s="68"/>
      <c r="L132" s="235"/>
      <c r="M132" s="236"/>
      <c r="N132" s="236"/>
      <c r="O132" s="236"/>
      <c r="P132" s="236"/>
      <c r="Q132" s="237"/>
    </row>
    <row r="134" spans="1:26">
      <c r="A134" s="216" t="s">
        <v>111</v>
      </c>
      <c r="B134" s="219" t="s">
        <v>168</v>
      </c>
      <c r="C134" s="219"/>
      <c r="D134" s="219"/>
      <c r="E134" s="219"/>
      <c r="F134" s="219"/>
      <c r="G134" s="227" t="s">
        <v>172</v>
      </c>
      <c r="H134" s="227"/>
      <c r="I134" s="244" t="s">
        <v>173</v>
      </c>
      <c r="J134" s="245"/>
      <c r="K134" s="16" t="s">
        <v>9</v>
      </c>
      <c r="L134" s="241" t="s">
        <v>113</v>
      </c>
      <c r="M134" s="242"/>
      <c r="N134" s="242"/>
      <c r="O134" s="242"/>
      <c r="P134" s="242"/>
      <c r="Q134" s="243"/>
    </row>
    <row r="135" spans="1:26" ht="50.1" customHeight="1">
      <c r="A135" s="216"/>
      <c r="B135" s="220" t="str">
        <f>G30</f>
        <v>N° DE SIMULACROS REALIZADOS</v>
      </c>
      <c r="C135" s="220"/>
      <c r="D135" s="220"/>
      <c r="E135" s="220"/>
      <c r="F135" s="220"/>
      <c r="G135" s="221"/>
      <c r="H135" s="221"/>
      <c r="I135" s="68">
        <v>1</v>
      </c>
      <c r="J135" s="68"/>
      <c r="K135" s="68">
        <f>U30</f>
        <v>0.9</v>
      </c>
      <c r="L135" s="229"/>
      <c r="M135" s="230"/>
      <c r="N135" s="230"/>
      <c r="O135" s="230"/>
      <c r="P135" s="230"/>
      <c r="Q135" s="231"/>
    </row>
    <row r="136" spans="1:26" ht="50.1" customHeight="1">
      <c r="A136" s="216"/>
      <c r="B136" s="220" t="str">
        <f>G31</f>
        <v>NRO DE SIMULACROS PROGRAMADOS</v>
      </c>
      <c r="C136" s="220"/>
      <c r="D136" s="220"/>
      <c r="E136" s="220"/>
      <c r="F136" s="220"/>
      <c r="G136" s="221"/>
      <c r="H136" s="221"/>
      <c r="I136" s="68">
        <v>1</v>
      </c>
      <c r="J136" s="68"/>
      <c r="K136" s="68"/>
      <c r="L136" s="232"/>
      <c r="M136" s="233"/>
      <c r="N136" s="233"/>
      <c r="O136" s="233"/>
      <c r="P136" s="233"/>
      <c r="Q136" s="234"/>
    </row>
    <row r="137" spans="1:26" ht="50.1" customHeight="1">
      <c r="A137" s="220" t="s">
        <v>169</v>
      </c>
      <c r="B137" s="220"/>
      <c r="C137" s="220"/>
      <c r="D137" s="220"/>
      <c r="E137" s="220"/>
      <c r="F137" s="220"/>
      <c r="G137" s="225">
        <v>0</v>
      </c>
      <c r="H137" s="226"/>
      <c r="I137" s="225">
        <f>I135/I136*100</f>
        <v>100</v>
      </c>
      <c r="J137" s="226"/>
      <c r="K137" s="68"/>
      <c r="L137" s="235"/>
      <c r="M137" s="236"/>
      <c r="N137" s="236"/>
      <c r="O137" s="236"/>
      <c r="P137" s="236"/>
      <c r="Q137" s="237"/>
    </row>
    <row r="138" spans="1:26">
      <c r="K138" s="1">
        <v>2880</v>
      </c>
      <c r="L138" s="1" t="s">
        <v>350</v>
      </c>
      <c r="M138" s="1" t="s">
        <v>351</v>
      </c>
    </row>
    <row r="139" spans="1:26" ht="15" customHeight="1">
      <c r="A139" s="216" t="s">
        <v>111</v>
      </c>
      <c r="B139" s="223" t="s">
        <v>168</v>
      </c>
      <c r="C139" s="223"/>
      <c r="D139" s="223"/>
      <c r="E139" s="223"/>
      <c r="F139" s="223"/>
      <c r="G139" s="223"/>
      <c r="H139" s="223"/>
      <c r="I139" s="223"/>
      <c r="J139" s="15">
        <f>B72</f>
        <v>2021</v>
      </c>
      <c r="K139" s="17" t="s">
        <v>120</v>
      </c>
      <c r="L139" s="17" t="s">
        <v>121</v>
      </c>
      <c r="M139" s="17" t="s">
        <v>122</v>
      </c>
      <c r="N139" s="18" t="s">
        <v>123</v>
      </c>
      <c r="O139" s="18" t="s">
        <v>124</v>
      </c>
      <c r="P139" s="18" t="s">
        <v>125</v>
      </c>
      <c r="Q139" s="18" t="s">
        <v>126</v>
      </c>
      <c r="R139" s="17" t="s">
        <v>127</v>
      </c>
      <c r="S139" s="17" t="s">
        <v>128</v>
      </c>
      <c r="T139" s="17" t="s">
        <v>129</v>
      </c>
      <c r="U139" s="17" t="s">
        <v>130</v>
      </c>
      <c r="V139" s="17" t="s">
        <v>131</v>
      </c>
      <c r="W139" s="17" t="s">
        <v>9</v>
      </c>
      <c r="X139" s="18" t="s">
        <v>113</v>
      </c>
      <c r="Y139" s="18"/>
      <c r="Z139" s="18"/>
    </row>
    <row r="140" spans="1:26">
      <c r="A140" s="216"/>
      <c r="B140" s="224" t="str">
        <f>G32</f>
        <v>IFAT = N° TOTAL DE A.T EN EL AÑO</v>
      </c>
      <c r="C140" s="252"/>
      <c r="D140" s="252"/>
      <c r="E140" s="252"/>
      <c r="F140" s="252"/>
      <c r="G140" s="252"/>
      <c r="H140" s="252"/>
      <c r="I140" s="252"/>
      <c r="J140" s="69">
        <f>SUM(K140:V140)/(SUM(K141:V141)*9)*240000</f>
        <v>0</v>
      </c>
      <c r="K140" s="2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253"/>
      <c r="X140" s="7"/>
      <c r="Y140" s="8"/>
      <c r="Z140" s="9"/>
    </row>
    <row r="141" spans="1:26">
      <c r="A141" s="216"/>
      <c r="B141" s="224" t="str">
        <f>G33</f>
        <v>N° HHT AÑO</v>
      </c>
      <c r="C141" s="252"/>
      <c r="D141" s="252"/>
      <c r="E141" s="252"/>
      <c r="F141" s="252"/>
      <c r="G141" s="252"/>
      <c r="H141" s="252"/>
      <c r="I141" s="252"/>
      <c r="J141" s="69"/>
      <c r="K141" s="23">
        <v>3840</v>
      </c>
      <c r="L141" s="59">
        <v>3840</v>
      </c>
      <c r="M141" s="23">
        <v>3840</v>
      </c>
      <c r="N141" s="23">
        <v>3840</v>
      </c>
      <c r="O141" s="23">
        <v>3840</v>
      </c>
      <c r="P141" s="23">
        <v>3840</v>
      </c>
      <c r="Q141" s="23">
        <v>3840</v>
      </c>
      <c r="R141" s="23">
        <v>3840</v>
      </c>
      <c r="S141" s="23">
        <v>3840</v>
      </c>
      <c r="T141" s="23">
        <v>3840</v>
      </c>
      <c r="U141" s="23">
        <v>3840</v>
      </c>
      <c r="V141" s="23">
        <v>3840</v>
      </c>
      <c r="W141" s="254"/>
      <c r="X141" s="10"/>
      <c r="Y141" s="11"/>
      <c r="Z141" s="12"/>
    </row>
    <row r="143" spans="1:26" ht="15" customHeight="1">
      <c r="A143" s="216" t="s">
        <v>111</v>
      </c>
      <c r="B143" s="223" t="s">
        <v>168</v>
      </c>
      <c r="C143" s="223"/>
      <c r="D143" s="223"/>
      <c r="E143" s="223"/>
      <c r="F143" s="223"/>
      <c r="G143" s="223"/>
      <c r="H143" s="223"/>
      <c r="I143" s="223"/>
      <c r="J143" s="15">
        <f>B72</f>
        <v>2021</v>
      </c>
      <c r="K143" s="17" t="s">
        <v>120</v>
      </c>
      <c r="L143" s="17" t="s">
        <v>121</v>
      </c>
      <c r="M143" s="17" t="s">
        <v>122</v>
      </c>
      <c r="N143" s="18" t="s">
        <v>123</v>
      </c>
      <c r="O143" s="18" t="s">
        <v>124</v>
      </c>
      <c r="P143" s="18" t="s">
        <v>125</v>
      </c>
      <c r="Q143" s="18" t="s">
        <v>126</v>
      </c>
      <c r="R143" s="17" t="s">
        <v>127</v>
      </c>
      <c r="S143" s="17" t="s">
        <v>128</v>
      </c>
      <c r="T143" s="17" t="s">
        <v>129</v>
      </c>
      <c r="U143" s="17" t="s">
        <v>130</v>
      </c>
      <c r="V143" s="17" t="s">
        <v>131</v>
      </c>
      <c r="W143" s="17" t="s">
        <v>9</v>
      </c>
      <c r="X143" s="18" t="s">
        <v>113</v>
      </c>
      <c r="Y143" s="18"/>
      <c r="Z143" s="18"/>
    </row>
    <row r="144" spans="1:26">
      <c r="A144" s="216"/>
      <c r="B144" s="224" t="str">
        <f>G34</f>
        <v>IFIAT= (N° DE A.T EN EL AÑO CON INCAPACIDAD</v>
      </c>
      <c r="C144" s="252"/>
      <c r="D144" s="252"/>
      <c r="E144" s="252"/>
      <c r="F144" s="252"/>
      <c r="G144" s="252"/>
      <c r="H144" s="252"/>
      <c r="I144" s="252"/>
      <c r="J144" s="69">
        <f>SUM(K144:V144)/(SUM(K145:V145)*9)*240000</f>
        <v>0</v>
      </c>
      <c r="K144" s="2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253"/>
      <c r="X144" s="7"/>
      <c r="Y144" s="8"/>
      <c r="Z144" s="9"/>
    </row>
    <row r="145" spans="1:26">
      <c r="A145" s="216"/>
      <c r="B145" s="224" t="str">
        <f>G35</f>
        <v>N° HHT AÑO</v>
      </c>
      <c r="C145" s="252"/>
      <c r="D145" s="252"/>
      <c r="E145" s="252"/>
      <c r="F145" s="252"/>
      <c r="G145" s="252"/>
      <c r="H145" s="252"/>
      <c r="I145" s="252"/>
      <c r="J145" s="69"/>
      <c r="K145" s="23">
        <v>3840</v>
      </c>
      <c r="L145" s="23">
        <v>3840</v>
      </c>
      <c r="M145" s="23">
        <v>3840</v>
      </c>
      <c r="N145" s="23">
        <v>3840</v>
      </c>
      <c r="O145" s="23">
        <v>3840</v>
      </c>
      <c r="P145" s="23">
        <v>3840</v>
      </c>
      <c r="Q145" s="23">
        <v>3840</v>
      </c>
      <c r="R145" s="23">
        <v>3840</v>
      </c>
      <c r="S145" s="23">
        <v>3840</v>
      </c>
      <c r="T145" s="23">
        <v>3840</v>
      </c>
      <c r="U145" s="23">
        <v>3840</v>
      </c>
      <c r="V145" s="23">
        <v>3840</v>
      </c>
      <c r="W145" s="254"/>
      <c r="X145" s="10"/>
      <c r="Y145" s="11"/>
      <c r="Z145" s="12"/>
    </row>
    <row r="147" spans="1:26" ht="15" customHeight="1">
      <c r="A147" s="216" t="s">
        <v>111</v>
      </c>
      <c r="B147" s="223" t="s">
        <v>168</v>
      </c>
      <c r="C147" s="223"/>
      <c r="D147" s="223"/>
      <c r="E147" s="223"/>
      <c r="F147" s="223"/>
      <c r="G147" s="223"/>
      <c r="H147" s="223"/>
      <c r="I147" s="223"/>
      <c r="J147" s="15">
        <f>B72</f>
        <v>2021</v>
      </c>
      <c r="K147" s="17" t="s">
        <v>120</v>
      </c>
      <c r="L147" s="17" t="s">
        <v>121</v>
      </c>
      <c r="M147" s="17" t="s">
        <v>122</v>
      </c>
      <c r="N147" s="18" t="s">
        <v>123</v>
      </c>
      <c r="O147" s="18" t="s">
        <v>124</v>
      </c>
      <c r="P147" s="18" t="s">
        <v>125</v>
      </c>
      <c r="Q147" s="18" t="s">
        <v>126</v>
      </c>
      <c r="R147" s="17" t="s">
        <v>127</v>
      </c>
      <c r="S147" s="17" t="s">
        <v>128</v>
      </c>
      <c r="T147" s="17" t="s">
        <v>129</v>
      </c>
      <c r="U147" s="17" t="s">
        <v>130</v>
      </c>
      <c r="V147" s="17" t="s">
        <v>131</v>
      </c>
      <c r="W147" s="17" t="s">
        <v>9</v>
      </c>
      <c r="X147" s="18" t="s">
        <v>113</v>
      </c>
      <c r="Y147" s="18"/>
      <c r="Z147" s="18"/>
    </row>
    <row r="148" spans="1:26">
      <c r="A148" s="216"/>
      <c r="B148" s="224" t="str">
        <f>G36</f>
        <v>ISAT= N° DIAS PERDIDOS Y CARGADOS POR A.T AÑO</v>
      </c>
      <c r="C148" s="252"/>
      <c r="D148" s="252"/>
      <c r="E148" s="252"/>
      <c r="F148" s="252"/>
      <c r="G148" s="252"/>
      <c r="H148" s="252"/>
      <c r="I148" s="252"/>
      <c r="J148" s="69">
        <f>SUM(K148:V148)/(SUM(K149:V149)*9)*240000</f>
        <v>0</v>
      </c>
      <c r="K148" s="2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253"/>
      <c r="X148" s="7"/>
      <c r="Y148" s="8"/>
      <c r="Z148" s="9"/>
    </row>
    <row r="149" spans="1:26">
      <c r="A149" s="216"/>
      <c r="B149" s="224" t="str">
        <f>G37</f>
        <v>N° HHT AÑO</v>
      </c>
      <c r="C149" s="252"/>
      <c r="D149" s="252"/>
      <c r="E149" s="252"/>
      <c r="F149" s="252"/>
      <c r="G149" s="252"/>
      <c r="H149" s="252"/>
      <c r="I149" s="252"/>
      <c r="J149" s="69"/>
      <c r="K149" s="23">
        <v>3840</v>
      </c>
      <c r="L149" s="23">
        <v>3840</v>
      </c>
      <c r="M149" s="23">
        <v>3840</v>
      </c>
      <c r="N149" s="23">
        <v>3840</v>
      </c>
      <c r="O149" s="23">
        <v>3840</v>
      </c>
      <c r="P149" s="23">
        <v>3840</v>
      </c>
      <c r="Q149" s="23">
        <v>3840</v>
      </c>
      <c r="R149" s="23">
        <v>3840</v>
      </c>
      <c r="S149" s="23">
        <v>3840</v>
      </c>
      <c r="T149" s="23">
        <v>3840</v>
      </c>
      <c r="U149" s="23">
        <v>3840</v>
      </c>
      <c r="V149" s="23">
        <v>3840</v>
      </c>
      <c r="W149" s="254"/>
      <c r="X149" s="10"/>
      <c r="Y149" s="11"/>
      <c r="Z149" s="12"/>
    </row>
    <row r="151" spans="1:26" ht="15" customHeight="1">
      <c r="A151" s="216" t="s">
        <v>111</v>
      </c>
      <c r="B151" s="223" t="s">
        <v>168</v>
      </c>
      <c r="C151" s="223"/>
      <c r="D151" s="223"/>
      <c r="E151" s="223"/>
      <c r="F151" s="223"/>
      <c r="G151" s="223"/>
      <c r="H151" s="223"/>
      <c r="I151" s="223"/>
      <c r="J151" s="15">
        <f>J147</f>
        <v>2021</v>
      </c>
      <c r="K151" s="17" t="s">
        <v>120</v>
      </c>
      <c r="L151" s="17" t="s">
        <v>121</v>
      </c>
      <c r="M151" s="17" t="s">
        <v>122</v>
      </c>
      <c r="N151" s="18" t="s">
        <v>123</v>
      </c>
      <c r="O151" s="18" t="s">
        <v>124</v>
      </c>
      <c r="P151" s="18" t="s">
        <v>125</v>
      </c>
      <c r="Q151" s="18" t="s">
        <v>126</v>
      </c>
      <c r="R151" s="17" t="s">
        <v>127</v>
      </c>
      <c r="S151" s="17" t="s">
        <v>128</v>
      </c>
      <c r="T151" s="17" t="s">
        <v>129</v>
      </c>
      <c r="U151" s="17" t="s">
        <v>130</v>
      </c>
      <c r="V151" s="17" t="s">
        <v>131</v>
      </c>
      <c r="W151" s="17" t="s">
        <v>9</v>
      </c>
      <c r="X151" s="18" t="s">
        <v>113</v>
      </c>
      <c r="Y151" s="18"/>
      <c r="Z151" s="18"/>
    </row>
    <row r="152" spans="1:26">
      <c r="A152" s="216"/>
      <c r="B152" s="224" t="str">
        <f>G38</f>
        <v xml:space="preserve">ILIAT=IFIAT * </v>
      </c>
      <c r="C152" s="252"/>
      <c r="D152" s="252"/>
      <c r="E152" s="252"/>
      <c r="F152" s="252"/>
      <c r="G152" s="252"/>
      <c r="H152" s="252"/>
      <c r="I152" s="252"/>
      <c r="J152" s="69">
        <f>J144*J148/1000</f>
        <v>0</v>
      </c>
      <c r="K152" s="2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253"/>
      <c r="X152" s="7"/>
      <c r="Y152" s="8"/>
      <c r="Z152" s="9"/>
    </row>
    <row r="153" spans="1:26">
      <c r="A153" s="216"/>
      <c r="B153" s="224" t="str">
        <f>G39</f>
        <v>ISAT</v>
      </c>
      <c r="C153" s="252"/>
      <c r="D153" s="252"/>
      <c r="E153" s="252"/>
      <c r="F153" s="252"/>
      <c r="G153" s="252"/>
      <c r="H153" s="252"/>
      <c r="I153" s="252"/>
      <c r="J153" s="69"/>
      <c r="K153" s="2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254"/>
      <c r="X153" s="10"/>
      <c r="Y153" s="11"/>
      <c r="Z153" s="12"/>
    </row>
    <row r="155" spans="1:26" ht="15" customHeight="1">
      <c r="A155" s="216" t="s">
        <v>111</v>
      </c>
      <c r="B155" s="256" t="s">
        <v>168</v>
      </c>
      <c r="C155" s="257"/>
      <c r="D155" s="257"/>
      <c r="E155" s="257"/>
      <c r="F155" s="257"/>
      <c r="G155" s="257"/>
      <c r="H155" s="257"/>
      <c r="I155" s="258"/>
      <c r="J155" s="17" t="s">
        <v>120</v>
      </c>
      <c r="K155" s="17" t="s">
        <v>121</v>
      </c>
      <c r="L155" s="17" t="s">
        <v>122</v>
      </c>
      <c r="M155" s="18" t="s">
        <v>123</v>
      </c>
      <c r="N155" s="18" t="s">
        <v>124</v>
      </c>
      <c r="O155" s="18" t="s">
        <v>125</v>
      </c>
      <c r="P155" s="18" t="s">
        <v>126</v>
      </c>
      <c r="Q155" s="17" t="s">
        <v>127</v>
      </c>
      <c r="R155" s="17" t="s">
        <v>128</v>
      </c>
      <c r="S155" s="17" t="s">
        <v>129</v>
      </c>
      <c r="T155" s="17" t="s">
        <v>130</v>
      </c>
      <c r="U155" s="17" t="s">
        <v>131</v>
      </c>
      <c r="V155" s="17" t="s">
        <v>9</v>
      </c>
      <c r="W155" s="18" t="s">
        <v>113</v>
      </c>
      <c r="X155" s="18"/>
      <c r="Y155" s="18"/>
    </row>
    <row r="156" spans="1:26">
      <c r="A156" s="216"/>
      <c r="B156" s="259" t="str">
        <f>G40</f>
        <v xml:space="preserve">TA = N° AT </v>
      </c>
      <c r="C156" s="260"/>
      <c r="D156" s="260"/>
      <c r="E156" s="260"/>
      <c r="F156" s="260"/>
      <c r="G156" s="260"/>
      <c r="H156" s="260"/>
      <c r="I156" s="261"/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170">
        <f>U40</f>
        <v>0.9</v>
      </c>
      <c r="W156" s="230"/>
      <c r="X156" s="230"/>
      <c r="Y156" s="230"/>
    </row>
    <row r="157" spans="1:26">
      <c r="A157" s="216"/>
      <c r="B157" s="259" t="str">
        <f>G41</f>
        <v>N° PROMEDIO DE TRABAJADORES</v>
      </c>
      <c r="C157" s="260"/>
      <c r="D157" s="260"/>
      <c r="E157" s="260"/>
      <c r="F157" s="260"/>
      <c r="G157" s="260"/>
      <c r="H157" s="260"/>
      <c r="I157" s="261"/>
      <c r="J157" s="2">
        <v>24</v>
      </c>
      <c r="K157" s="2">
        <v>24</v>
      </c>
      <c r="L157" s="2">
        <v>24</v>
      </c>
      <c r="M157" s="2">
        <v>24</v>
      </c>
      <c r="N157" s="2">
        <v>24</v>
      </c>
      <c r="O157" s="2">
        <v>24</v>
      </c>
      <c r="P157" s="2">
        <v>24</v>
      </c>
      <c r="Q157" s="2">
        <v>24</v>
      </c>
      <c r="R157" s="2">
        <v>24</v>
      </c>
      <c r="S157" s="2">
        <v>24</v>
      </c>
      <c r="T157" s="2">
        <v>24</v>
      </c>
      <c r="U157" s="2">
        <v>24</v>
      </c>
      <c r="V157" s="255"/>
      <c r="W157" s="233"/>
      <c r="X157" s="233"/>
      <c r="Y157" s="233"/>
    </row>
    <row r="158" spans="1:26">
      <c r="A158" s="224" t="s">
        <v>170</v>
      </c>
      <c r="B158" s="224"/>
      <c r="C158" s="224"/>
      <c r="D158" s="224"/>
      <c r="E158" s="224"/>
      <c r="F158" s="224"/>
      <c r="G158" s="224"/>
      <c r="H158" s="224"/>
      <c r="I158" s="224"/>
      <c r="J158" s="23">
        <f t="shared" ref="J158:U158" si="1">J156/J157*100</f>
        <v>0</v>
      </c>
      <c r="K158" s="23">
        <f t="shared" si="1"/>
        <v>0</v>
      </c>
      <c r="L158" s="23">
        <f t="shared" si="1"/>
        <v>0</v>
      </c>
      <c r="M158" s="23">
        <f t="shared" si="1"/>
        <v>0</v>
      </c>
      <c r="N158" s="23">
        <f t="shared" si="1"/>
        <v>0</v>
      </c>
      <c r="O158" s="23">
        <f t="shared" si="1"/>
        <v>0</v>
      </c>
      <c r="P158" s="23">
        <f t="shared" si="1"/>
        <v>0</v>
      </c>
      <c r="Q158" s="23">
        <f t="shared" si="1"/>
        <v>0</v>
      </c>
      <c r="R158" s="23">
        <f t="shared" si="1"/>
        <v>0</v>
      </c>
      <c r="S158" s="23">
        <f t="shared" si="1"/>
        <v>0</v>
      </c>
      <c r="T158" s="23">
        <f t="shared" si="1"/>
        <v>0</v>
      </c>
      <c r="U158" s="23">
        <f t="shared" si="1"/>
        <v>0</v>
      </c>
      <c r="V158" s="255"/>
      <c r="W158" s="233"/>
      <c r="X158" s="233"/>
      <c r="Y158" s="233"/>
    </row>
    <row r="159" spans="1:26">
      <c r="A159" s="224" t="s">
        <v>171</v>
      </c>
      <c r="B159" s="224"/>
      <c r="C159" s="224"/>
      <c r="D159" s="224"/>
      <c r="E159" s="224"/>
      <c r="F159" s="224"/>
      <c r="G159" s="224"/>
      <c r="H159" s="224"/>
      <c r="I159" s="224"/>
      <c r="J159" s="228">
        <f>SUM(J158:U158)/12</f>
        <v>0</v>
      </c>
      <c r="K159" s="228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55"/>
      <c r="W159" s="233"/>
      <c r="X159" s="233"/>
      <c r="Y159" s="233"/>
    </row>
    <row r="161" spans="1:26" ht="15" customHeight="1">
      <c r="A161" s="216" t="s">
        <v>111</v>
      </c>
      <c r="B161" s="223" t="s">
        <v>168</v>
      </c>
      <c r="C161" s="223"/>
      <c r="D161" s="223"/>
      <c r="E161" s="223"/>
      <c r="F161" s="223"/>
      <c r="G161" s="223"/>
      <c r="H161" s="223"/>
      <c r="I161" s="223"/>
      <c r="J161" s="15">
        <f>J151</f>
        <v>2021</v>
      </c>
      <c r="K161" s="17" t="s">
        <v>120</v>
      </c>
      <c r="L161" s="17" t="s">
        <v>121</v>
      </c>
      <c r="M161" s="17" t="s">
        <v>122</v>
      </c>
      <c r="N161" s="18" t="s">
        <v>123</v>
      </c>
      <c r="O161" s="18" t="s">
        <v>124</v>
      </c>
      <c r="P161" s="18" t="s">
        <v>125</v>
      </c>
      <c r="Q161" s="18" t="s">
        <v>126</v>
      </c>
      <c r="R161" s="17" t="s">
        <v>127</v>
      </c>
      <c r="S161" s="17" t="s">
        <v>128</v>
      </c>
      <c r="T161" s="17" t="s">
        <v>129</v>
      </c>
      <c r="U161" s="17" t="s">
        <v>130</v>
      </c>
      <c r="V161" s="17" t="s">
        <v>131</v>
      </c>
      <c r="W161" s="17" t="s">
        <v>9</v>
      </c>
      <c r="X161" s="18" t="s">
        <v>113</v>
      </c>
      <c r="Y161" s="18"/>
      <c r="Z161" s="18"/>
    </row>
    <row r="162" spans="1:26">
      <c r="A162" s="216"/>
      <c r="B162" s="224" t="str">
        <f>G42</f>
        <v>IFA=N° DE EVENTOS DE AUSENCIA POR CAUSA DE SALUD ULTIMO AÑO</v>
      </c>
      <c r="C162" s="252"/>
      <c r="D162" s="252"/>
      <c r="E162" s="252"/>
      <c r="F162" s="252"/>
      <c r="G162" s="252"/>
      <c r="H162" s="252"/>
      <c r="I162" s="252"/>
      <c r="J162" s="69">
        <f>SUM(K162:V162)/(SUM(K163:V163)*9)*240000</f>
        <v>864.58333333333337</v>
      </c>
      <c r="K162" s="23">
        <v>0</v>
      </c>
      <c r="L162" s="24">
        <v>48</v>
      </c>
      <c r="M162" s="24">
        <v>40</v>
      </c>
      <c r="N162" s="24">
        <v>0</v>
      </c>
      <c r="O162" s="24">
        <v>0</v>
      </c>
      <c r="P162" s="24">
        <v>0</v>
      </c>
      <c r="Q162" s="24">
        <v>192</v>
      </c>
      <c r="R162" s="24">
        <v>160</v>
      </c>
      <c r="S162" s="5">
        <v>304</v>
      </c>
      <c r="T162" s="5">
        <v>288</v>
      </c>
      <c r="U162" s="5">
        <v>222</v>
      </c>
      <c r="V162" s="5">
        <v>240</v>
      </c>
      <c r="W162" s="253">
        <f>U42</f>
        <v>0.9</v>
      </c>
      <c r="X162" s="7"/>
      <c r="Y162" s="8"/>
      <c r="Z162" s="9"/>
    </row>
    <row r="163" spans="1:26">
      <c r="A163" s="216"/>
      <c r="B163" s="224" t="str">
        <f>G43</f>
        <v>HORAS HOMBRE PROGRAMADAS EN EL AÑO</v>
      </c>
      <c r="C163" s="252"/>
      <c r="D163" s="252"/>
      <c r="E163" s="252"/>
      <c r="F163" s="252"/>
      <c r="G163" s="252"/>
      <c r="H163" s="252"/>
      <c r="I163" s="252"/>
      <c r="J163" s="69"/>
      <c r="K163" s="23">
        <v>3840</v>
      </c>
      <c r="L163" s="23">
        <v>3840</v>
      </c>
      <c r="M163" s="23">
        <v>3840</v>
      </c>
      <c r="N163" s="23">
        <v>3840</v>
      </c>
      <c r="O163" s="23">
        <v>3840</v>
      </c>
      <c r="P163" s="23">
        <v>3840</v>
      </c>
      <c r="Q163" s="23">
        <v>3840</v>
      </c>
      <c r="R163" s="23">
        <v>3840</v>
      </c>
      <c r="S163" s="23">
        <v>3840</v>
      </c>
      <c r="T163" s="23">
        <v>3840</v>
      </c>
      <c r="U163" s="23">
        <v>3840</v>
      </c>
      <c r="V163" s="23">
        <v>3840</v>
      </c>
      <c r="W163" s="254"/>
      <c r="X163" s="10"/>
      <c r="Y163" s="11"/>
      <c r="Z163" s="12"/>
    </row>
    <row r="165" spans="1:26" ht="15" customHeight="1">
      <c r="A165" s="216" t="s">
        <v>111</v>
      </c>
      <c r="B165" s="223" t="s">
        <v>168</v>
      </c>
      <c r="C165" s="223"/>
      <c r="D165" s="223"/>
      <c r="E165" s="223"/>
      <c r="F165" s="223"/>
      <c r="G165" s="223"/>
      <c r="H165" s="223"/>
      <c r="I165" s="223"/>
      <c r="J165" s="15">
        <f>J161</f>
        <v>2021</v>
      </c>
      <c r="K165" s="17" t="s">
        <v>120</v>
      </c>
      <c r="L165" s="17" t="s">
        <v>121</v>
      </c>
      <c r="M165" s="17" t="s">
        <v>122</v>
      </c>
      <c r="N165" s="18" t="s">
        <v>123</v>
      </c>
      <c r="O165" s="18" t="s">
        <v>124</v>
      </c>
      <c r="P165" s="18" t="s">
        <v>125</v>
      </c>
      <c r="Q165" s="18" t="s">
        <v>126</v>
      </c>
      <c r="R165" s="17" t="s">
        <v>127</v>
      </c>
      <c r="S165" s="17" t="s">
        <v>128</v>
      </c>
      <c r="T165" s="17" t="s">
        <v>129</v>
      </c>
      <c r="U165" s="17" t="s">
        <v>130</v>
      </c>
      <c r="V165" s="17" t="s">
        <v>131</v>
      </c>
      <c r="W165" s="17" t="s">
        <v>9</v>
      </c>
      <c r="X165" s="18" t="s">
        <v>113</v>
      </c>
      <c r="Y165" s="18"/>
      <c r="Z165" s="18"/>
    </row>
    <row r="166" spans="1:26">
      <c r="A166" s="216"/>
      <c r="B166" s="224" t="str">
        <f>G44</f>
        <v xml:space="preserve">ISA=N° DIAS DE AUSENCIA POR CAUSA DE SALUD DURANTE EL ULTIMO AÑO </v>
      </c>
      <c r="C166" s="252"/>
      <c r="D166" s="252"/>
      <c r="E166" s="252"/>
      <c r="F166" s="252"/>
      <c r="G166" s="252"/>
      <c r="H166" s="252"/>
      <c r="I166" s="252"/>
      <c r="J166" s="69">
        <f>SUM(K166:V166)/(SUM(K167:V167)*9)*240000</f>
        <v>254.62962962962962</v>
      </c>
      <c r="K166" s="23">
        <v>0</v>
      </c>
      <c r="L166" s="24">
        <v>48</v>
      </c>
      <c r="M166" s="24">
        <v>40</v>
      </c>
      <c r="N166" s="24">
        <v>0</v>
      </c>
      <c r="O166" s="24">
        <v>0</v>
      </c>
      <c r="P166" s="24">
        <v>0</v>
      </c>
      <c r="Q166" s="24">
        <v>192</v>
      </c>
      <c r="R166" s="24">
        <v>160</v>
      </c>
      <c r="S166" s="5"/>
      <c r="T166" s="5"/>
      <c r="U166" s="5"/>
      <c r="V166" s="5"/>
      <c r="W166" s="253">
        <f>U44</f>
        <v>0.9</v>
      </c>
      <c r="X166" s="7"/>
      <c r="Y166" s="8"/>
      <c r="Z166" s="9"/>
    </row>
    <row r="167" spans="1:26">
      <c r="A167" s="216"/>
      <c r="B167" s="224" t="str">
        <f>G45</f>
        <v>N°  HORAS HOMBRE PROGRAMADAS EN EL AÑO</v>
      </c>
      <c r="C167" s="252"/>
      <c r="D167" s="252"/>
      <c r="E167" s="252"/>
      <c r="F167" s="252"/>
      <c r="G167" s="252"/>
      <c r="H167" s="252"/>
      <c r="I167" s="252"/>
      <c r="J167" s="69"/>
      <c r="K167" s="23">
        <v>3840</v>
      </c>
      <c r="L167" s="23">
        <v>3840</v>
      </c>
      <c r="M167" s="23">
        <v>3840</v>
      </c>
      <c r="N167" s="23">
        <v>3840</v>
      </c>
      <c r="O167" s="23">
        <v>3840</v>
      </c>
      <c r="P167" s="23">
        <v>3840</v>
      </c>
      <c r="Q167" s="23">
        <v>3840</v>
      </c>
      <c r="R167" s="23">
        <v>3840</v>
      </c>
      <c r="S167" s="23">
        <v>3840</v>
      </c>
      <c r="T167" s="23">
        <v>3840</v>
      </c>
      <c r="U167" s="23">
        <v>3840</v>
      </c>
      <c r="V167" s="23">
        <v>3840</v>
      </c>
      <c r="W167" s="254"/>
      <c r="X167" s="10"/>
      <c r="Y167" s="11"/>
      <c r="Z167" s="12"/>
    </row>
    <row r="170" spans="1:26" ht="15" customHeight="1">
      <c r="A170" s="216" t="s">
        <v>111</v>
      </c>
      <c r="B170" s="256" t="s">
        <v>168</v>
      </c>
      <c r="C170" s="257"/>
      <c r="D170" s="257"/>
      <c r="E170" s="257"/>
      <c r="F170" s="257"/>
      <c r="G170" s="257"/>
      <c r="H170" s="257"/>
      <c r="I170" s="258"/>
      <c r="J170" s="17" t="s">
        <v>120</v>
      </c>
      <c r="K170" s="17" t="s">
        <v>121</v>
      </c>
      <c r="L170" s="17" t="s">
        <v>122</v>
      </c>
      <c r="M170" s="18" t="s">
        <v>123</v>
      </c>
      <c r="N170" s="18" t="s">
        <v>124</v>
      </c>
      <c r="O170" s="18" t="s">
        <v>125</v>
      </c>
      <c r="P170" s="18" t="s">
        <v>126</v>
      </c>
      <c r="Q170" s="17" t="s">
        <v>127</v>
      </c>
      <c r="R170" s="17" t="s">
        <v>128</v>
      </c>
      <c r="S170" s="17" t="s">
        <v>129</v>
      </c>
      <c r="T170" s="17" t="s">
        <v>130</v>
      </c>
      <c r="U170" s="17" t="s">
        <v>131</v>
      </c>
      <c r="V170" s="17" t="s">
        <v>9</v>
      </c>
      <c r="W170" s="18" t="s">
        <v>113</v>
      </c>
      <c r="X170" s="18"/>
      <c r="Y170" s="18"/>
    </row>
    <row r="171" spans="1:26">
      <c r="A171" s="216"/>
      <c r="B171" s="259" t="str">
        <f>G48</f>
        <v xml:space="preserve">               Número de personas que asisten a la Id</v>
      </c>
      <c r="C171" s="260"/>
      <c r="D171" s="260"/>
      <c r="E171" s="260"/>
      <c r="F171" s="260"/>
      <c r="G171" s="260"/>
      <c r="H171" s="260"/>
      <c r="I171" s="261"/>
      <c r="J171" s="2"/>
      <c r="K171" s="5"/>
      <c r="L171" s="5">
        <v>24</v>
      </c>
      <c r="M171" s="5"/>
      <c r="N171" s="5"/>
      <c r="O171" s="5"/>
      <c r="P171" s="5"/>
      <c r="Q171" s="5"/>
      <c r="R171" s="5"/>
      <c r="S171" s="5"/>
      <c r="T171" s="5"/>
      <c r="U171" s="5"/>
      <c r="V171" s="68">
        <f>U48</f>
        <v>0.9</v>
      </c>
      <c r="W171" s="69"/>
      <c r="X171" s="69"/>
      <c r="Y171" s="69"/>
    </row>
    <row r="172" spans="1:26">
      <c r="A172" s="216"/>
      <c r="B172" s="259" t="str">
        <f>G49</f>
        <v>Número de personas que ingresan en el periodo</v>
      </c>
      <c r="C172" s="260"/>
      <c r="D172" s="260"/>
      <c r="E172" s="260"/>
      <c r="F172" s="260"/>
      <c r="G172" s="260"/>
      <c r="H172" s="260"/>
      <c r="I172" s="261"/>
      <c r="J172" s="2"/>
      <c r="K172" s="5"/>
      <c r="L172" s="2">
        <v>24</v>
      </c>
      <c r="M172" s="5"/>
      <c r="N172" s="5"/>
      <c r="O172" s="5"/>
      <c r="P172" s="5"/>
      <c r="Q172" s="5"/>
      <c r="R172" s="5"/>
      <c r="S172" s="5"/>
      <c r="T172" s="5"/>
      <c r="U172" s="5"/>
      <c r="V172" s="68"/>
      <c r="W172" s="69"/>
      <c r="X172" s="69"/>
      <c r="Y172" s="69"/>
    </row>
    <row r="173" spans="1:26">
      <c r="A173" s="224" t="s">
        <v>170</v>
      </c>
      <c r="B173" s="224"/>
      <c r="C173" s="224"/>
      <c r="D173" s="224"/>
      <c r="E173" s="224"/>
      <c r="F173" s="224"/>
      <c r="G173" s="224"/>
      <c r="H173" s="224"/>
      <c r="I173" s="224"/>
      <c r="J173" s="23" t="e">
        <f t="shared" ref="J173:U173" si="2">J171/J172*100</f>
        <v>#DIV/0!</v>
      </c>
      <c r="K173" s="23" t="e">
        <f t="shared" si="2"/>
        <v>#DIV/0!</v>
      </c>
      <c r="L173" s="23">
        <f t="shared" si="2"/>
        <v>100</v>
      </c>
      <c r="M173" s="23" t="e">
        <f t="shared" si="2"/>
        <v>#DIV/0!</v>
      </c>
      <c r="N173" s="23" t="e">
        <f t="shared" si="2"/>
        <v>#DIV/0!</v>
      </c>
      <c r="O173" s="23" t="e">
        <f t="shared" si="2"/>
        <v>#DIV/0!</v>
      </c>
      <c r="P173" s="23" t="e">
        <f t="shared" si="2"/>
        <v>#DIV/0!</v>
      </c>
      <c r="Q173" s="23" t="e">
        <f t="shared" si="2"/>
        <v>#DIV/0!</v>
      </c>
      <c r="R173" s="23" t="e">
        <f t="shared" si="2"/>
        <v>#DIV/0!</v>
      </c>
      <c r="S173" s="23" t="e">
        <f t="shared" si="2"/>
        <v>#DIV/0!</v>
      </c>
      <c r="T173" s="23" t="e">
        <f t="shared" si="2"/>
        <v>#DIV/0!</v>
      </c>
      <c r="U173" s="23" t="e">
        <f t="shared" si="2"/>
        <v>#DIV/0!</v>
      </c>
      <c r="V173" s="68"/>
      <c r="W173" s="69"/>
      <c r="X173" s="69"/>
      <c r="Y173" s="69"/>
    </row>
    <row r="174" spans="1:26">
      <c r="A174" s="224" t="s">
        <v>171</v>
      </c>
      <c r="B174" s="224"/>
      <c r="C174" s="224"/>
      <c r="D174" s="224"/>
      <c r="E174" s="224"/>
      <c r="F174" s="224"/>
      <c r="G174" s="224"/>
      <c r="H174" s="224"/>
      <c r="I174" s="224"/>
      <c r="J174" s="228" t="e">
        <f>SUM(J173:U173)/12</f>
        <v>#DIV/0!</v>
      </c>
      <c r="K174" s="228"/>
      <c r="L174" s="228"/>
      <c r="M174" s="228"/>
      <c r="N174" s="228"/>
      <c r="O174" s="228"/>
      <c r="P174" s="228"/>
      <c r="Q174" s="228"/>
      <c r="R174" s="228"/>
      <c r="S174" s="228"/>
      <c r="T174" s="228"/>
      <c r="U174" s="228"/>
      <c r="V174" s="68"/>
      <c r="W174" s="69"/>
      <c r="X174" s="69"/>
      <c r="Y174" s="69"/>
    </row>
    <row r="175" spans="1:26">
      <c r="A175" s="25"/>
      <c r="B175" s="25"/>
      <c r="C175" s="25"/>
      <c r="D175" s="25"/>
      <c r="E175" s="25"/>
      <c r="F175" s="25"/>
      <c r="G175" s="25"/>
      <c r="H175" s="25"/>
      <c r="I175" s="25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2"/>
      <c r="W175" s="13"/>
      <c r="X175" s="13"/>
      <c r="Y175" s="13"/>
    </row>
    <row r="176" spans="1:26" ht="15" customHeight="1">
      <c r="A176" s="216" t="s">
        <v>111</v>
      </c>
      <c r="B176" s="265" t="s">
        <v>168</v>
      </c>
      <c r="C176" s="266"/>
      <c r="D176" s="266"/>
      <c r="E176" s="266"/>
      <c r="F176" s="266"/>
      <c r="G176" s="266"/>
      <c r="H176" s="266"/>
      <c r="I176" s="267"/>
      <c r="J176" s="27" t="s">
        <v>120</v>
      </c>
      <c r="K176" s="27" t="s">
        <v>121</v>
      </c>
      <c r="L176" s="27" t="s">
        <v>122</v>
      </c>
      <c r="M176" s="27" t="s">
        <v>123</v>
      </c>
      <c r="N176" s="27" t="s">
        <v>124</v>
      </c>
      <c r="O176" s="27" t="s">
        <v>125</v>
      </c>
      <c r="P176" s="27" t="s">
        <v>126</v>
      </c>
      <c r="Q176" s="27" t="s">
        <v>127</v>
      </c>
      <c r="R176" s="18" t="s">
        <v>128</v>
      </c>
      <c r="S176" s="18" t="s">
        <v>129</v>
      </c>
      <c r="T176" s="18" t="s">
        <v>130</v>
      </c>
      <c r="U176" s="18" t="s">
        <v>131</v>
      </c>
      <c r="V176" s="17" t="s">
        <v>9</v>
      </c>
      <c r="W176" s="18" t="s">
        <v>113</v>
      </c>
      <c r="X176" s="18"/>
      <c r="Y176" s="18"/>
    </row>
    <row r="177" spans="1:25">
      <c r="A177" s="216"/>
      <c r="B177" s="262" t="str">
        <f>G50</f>
        <v xml:space="preserve">Número de EPP entregados  </v>
      </c>
      <c r="C177" s="263"/>
      <c r="D177" s="263"/>
      <c r="E177" s="263"/>
      <c r="F177" s="263"/>
      <c r="G177" s="263"/>
      <c r="H177" s="263"/>
      <c r="I177" s="264"/>
      <c r="J177" s="14">
        <v>7</v>
      </c>
      <c r="K177" s="14">
        <v>2</v>
      </c>
      <c r="L177" s="14">
        <v>2</v>
      </c>
      <c r="M177" s="14">
        <v>7</v>
      </c>
      <c r="N177" s="14">
        <v>2</v>
      </c>
      <c r="O177" s="14"/>
      <c r="P177" s="14">
        <v>3</v>
      </c>
      <c r="Q177" s="14">
        <v>7</v>
      </c>
      <c r="R177" s="14">
        <v>2</v>
      </c>
      <c r="S177" s="14">
        <v>2</v>
      </c>
      <c r="T177" s="14">
        <v>2</v>
      </c>
      <c r="U177" s="14">
        <v>3</v>
      </c>
      <c r="V177" s="68">
        <f>U50</f>
        <v>0.9</v>
      </c>
      <c r="W177" s="69"/>
      <c r="X177" s="69"/>
      <c r="Y177" s="69"/>
    </row>
    <row r="178" spans="1:25">
      <c r="A178" s="216"/>
      <c r="B178" s="262" t="str">
        <f>G51</f>
        <v>Número de EPP requeridos</v>
      </c>
      <c r="C178" s="263"/>
      <c r="D178" s="263"/>
      <c r="E178" s="263"/>
      <c r="F178" s="263"/>
      <c r="G178" s="263"/>
      <c r="H178" s="263"/>
      <c r="I178" s="264"/>
      <c r="J178" s="14">
        <v>8</v>
      </c>
      <c r="K178" s="14">
        <v>2</v>
      </c>
      <c r="L178" s="14">
        <v>2</v>
      </c>
      <c r="M178" s="14">
        <v>8</v>
      </c>
      <c r="N178" s="14">
        <v>2</v>
      </c>
      <c r="O178" s="14">
        <v>4</v>
      </c>
      <c r="P178" s="14">
        <v>2</v>
      </c>
      <c r="Q178" s="14">
        <v>8</v>
      </c>
      <c r="R178" s="14">
        <v>2</v>
      </c>
      <c r="S178" s="14">
        <v>2</v>
      </c>
      <c r="T178" s="14">
        <v>2</v>
      </c>
      <c r="U178" s="14">
        <v>4</v>
      </c>
      <c r="V178" s="68"/>
      <c r="W178" s="69"/>
      <c r="X178" s="69"/>
      <c r="Y178" s="69"/>
    </row>
    <row r="179" spans="1:25">
      <c r="A179" s="224" t="s">
        <v>170</v>
      </c>
      <c r="B179" s="224"/>
      <c r="C179" s="224"/>
      <c r="D179" s="224"/>
      <c r="E179" s="224"/>
      <c r="F179" s="224"/>
      <c r="G179" s="224"/>
      <c r="H179" s="224"/>
      <c r="I179" s="224"/>
      <c r="J179" s="23">
        <f t="shared" ref="J179:U179" si="3">J177/J178*100</f>
        <v>87.5</v>
      </c>
      <c r="K179" s="23">
        <f t="shared" si="3"/>
        <v>100</v>
      </c>
      <c r="L179" s="23">
        <f t="shared" si="3"/>
        <v>100</v>
      </c>
      <c r="M179" s="23">
        <f t="shared" si="3"/>
        <v>87.5</v>
      </c>
      <c r="N179" s="23">
        <f t="shared" si="3"/>
        <v>100</v>
      </c>
      <c r="O179" s="23">
        <f t="shared" si="3"/>
        <v>0</v>
      </c>
      <c r="P179" s="23">
        <f t="shared" si="3"/>
        <v>150</v>
      </c>
      <c r="Q179" s="23">
        <f t="shared" si="3"/>
        <v>87.5</v>
      </c>
      <c r="R179" s="23">
        <f t="shared" si="3"/>
        <v>100</v>
      </c>
      <c r="S179" s="23">
        <f t="shared" si="3"/>
        <v>100</v>
      </c>
      <c r="T179" s="23">
        <f t="shared" si="3"/>
        <v>100</v>
      </c>
      <c r="U179" s="23">
        <f t="shared" si="3"/>
        <v>75</v>
      </c>
      <c r="V179" s="68"/>
      <c r="W179" s="69"/>
      <c r="X179" s="69"/>
      <c r="Y179" s="69"/>
    </row>
    <row r="180" spans="1:25">
      <c r="A180" s="224" t="s">
        <v>171</v>
      </c>
      <c r="B180" s="224"/>
      <c r="C180" s="224"/>
      <c r="D180" s="224"/>
      <c r="E180" s="224"/>
      <c r="F180" s="224"/>
      <c r="G180" s="224"/>
      <c r="H180" s="224"/>
      <c r="I180" s="224"/>
      <c r="J180" s="228">
        <f>SUM(J179:U179)/12</f>
        <v>90.625</v>
      </c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68"/>
      <c r="W180" s="69"/>
      <c r="X180" s="69"/>
      <c r="Y180" s="69"/>
    </row>
    <row r="181" spans="1:25">
      <c r="A181" s="25"/>
      <c r="B181" s="25"/>
      <c r="C181" s="25"/>
      <c r="D181" s="25"/>
      <c r="E181" s="25"/>
      <c r="F181" s="25"/>
      <c r="G181" s="25"/>
      <c r="H181" s="25"/>
      <c r="I181" s="25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2"/>
      <c r="W181" s="13"/>
      <c r="X181" s="13"/>
      <c r="Y181" s="13"/>
    </row>
    <row r="182" spans="1:25" ht="15" customHeight="1">
      <c r="A182" s="216" t="s">
        <v>111</v>
      </c>
      <c r="B182" s="265" t="s">
        <v>168</v>
      </c>
      <c r="C182" s="266"/>
      <c r="D182" s="266"/>
      <c r="E182" s="266"/>
      <c r="F182" s="266"/>
      <c r="G182" s="266"/>
      <c r="H182" s="266"/>
      <c r="I182" s="267"/>
      <c r="J182" s="27" t="s">
        <v>120</v>
      </c>
      <c r="K182" s="27" t="s">
        <v>121</v>
      </c>
      <c r="L182" s="27" t="s">
        <v>122</v>
      </c>
      <c r="M182" s="27" t="s">
        <v>123</v>
      </c>
      <c r="N182" s="27" t="s">
        <v>124</v>
      </c>
      <c r="O182" s="27" t="s">
        <v>125</v>
      </c>
      <c r="P182" s="27" t="s">
        <v>126</v>
      </c>
      <c r="Q182" s="27" t="s">
        <v>127</v>
      </c>
      <c r="R182" s="18" t="s">
        <v>128</v>
      </c>
      <c r="S182" s="18" t="s">
        <v>129</v>
      </c>
      <c r="T182" s="18" t="s">
        <v>130</v>
      </c>
      <c r="U182" s="18" t="s">
        <v>131</v>
      </c>
      <c r="V182" s="17" t="s">
        <v>9</v>
      </c>
      <c r="W182" s="18" t="s">
        <v>113</v>
      </c>
      <c r="X182" s="18"/>
      <c r="Y182" s="18"/>
    </row>
    <row r="183" spans="1:25">
      <c r="A183" s="216"/>
      <c r="B183" s="262" t="str">
        <f>G52</f>
        <v xml:space="preserve"> Trabajadores que usan EPP en el período de tiempo  </v>
      </c>
      <c r="C183" s="263"/>
      <c r="D183" s="263"/>
      <c r="E183" s="263"/>
      <c r="F183" s="263"/>
      <c r="G183" s="263"/>
      <c r="H183" s="263"/>
      <c r="I183" s="264"/>
      <c r="J183" s="14">
        <v>2</v>
      </c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68">
        <f>U52</f>
        <v>0.9</v>
      </c>
      <c r="W183" s="69"/>
      <c r="X183" s="69"/>
      <c r="Y183" s="69"/>
    </row>
    <row r="184" spans="1:25" ht="15" customHeight="1">
      <c r="A184" s="216"/>
      <c r="B184" s="262" t="str">
        <f>G53</f>
        <v>Número de EPP entregados</v>
      </c>
      <c r="C184" s="263"/>
      <c r="D184" s="263"/>
      <c r="E184" s="263"/>
      <c r="F184" s="263"/>
      <c r="G184" s="263"/>
      <c r="H184" s="263"/>
      <c r="I184" s="264"/>
      <c r="J184" s="14">
        <v>3</v>
      </c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68"/>
      <c r="W184" s="69"/>
      <c r="X184" s="69"/>
      <c r="Y184" s="69"/>
    </row>
    <row r="185" spans="1:25">
      <c r="A185" s="224" t="s">
        <v>170</v>
      </c>
      <c r="B185" s="224"/>
      <c r="C185" s="224"/>
      <c r="D185" s="224"/>
      <c r="E185" s="224"/>
      <c r="F185" s="224"/>
      <c r="G185" s="224"/>
      <c r="H185" s="224"/>
      <c r="I185" s="224"/>
      <c r="J185" s="23">
        <f t="shared" ref="J185:U185" si="4">J183/J184*100</f>
        <v>66.666666666666657</v>
      </c>
      <c r="K185" s="23" t="e">
        <f t="shared" si="4"/>
        <v>#DIV/0!</v>
      </c>
      <c r="L185" s="23" t="e">
        <f t="shared" si="4"/>
        <v>#DIV/0!</v>
      </c>
      <c r="M185" s="23" t="e">
        <f t="shared" si="4"/>
        <v>#DIV/0!</v>
      </c>
      <c r="N185" s="23" t="e">
        <f t="shared" si="4"/>
        <v>#DIV/0!</v>
      </c>
      <c r="O185" s="23" t="e">
        <f t="shared" si="4"/>
        <v>#DIV/0!</v>
      </c>
      <c r="P185" s="23" t="e">
        <f t="shared" si="4"/>
        <v>#DIV/0!</v>
      </c>
      <c r="Q185" s="23" t="e">
        <f t="shared" si="4"/>
        <v>#DIV/0!</v>
      </c>
      <c r="R185" s="23" t="e">
        <f t="shared" si="4"/>
        <v>#DIV/0!</v>
      </c>
      <c r="S185" s="23" t="e">
        <f t="shared" si="4"/>
        <v>#DIV/0!</v>
      </c>
      <c r="T185" s="23" t="e">
        <f t="shared" si="4"/>
        <v>#DIV/0!</v>
      </c>
      <c r="U185" s="23" t="e">
        <f t="shared" si="4"/>
        <v>#DIV/0!</v>
      </c>
      <c r="V185" s="68"/>
      <c r="W185" s="69"/>
      <c r="X185" s="69"/>
      <c r="Y185" s="69"/>
    </row>
    <row r="186" spans="1:25">
      <c r="A186" s="224" t="s">
        <v>171</v>
      </c>
      <c r="B186" s="224"/>
      <c r="C186" s="224"/>
      <c r="D186" s="224"/>
      <c r="E186" s="224"/>
      <c r="F186" s="224"/>
      <c r="G186" s="224"/>
      <c r="H186" s="224"/>
      <c r="I186" s="224"/>
      <c r="J186" s="228" t="e">
        <f>SUM(J185:U185)/12</f>
        <v>#DIV/0!</v>
      </c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68"/>
      <c r="W186" s="69"/>
      <c r="X186" s="69"/>
      <c r="Y186" s="69"/>
    </row>
    <row r="187" spans="1:25">
      <c r="A187" s="25"/>
      <c r="B187" s="25"/>
      <c r="C187" s="25"/>
      <c r="D187" s="25"/>
      <c r="E187" s="25"/>
      <c r="F187" s="25"/>
      <c r="G187" s="25"/>
      <c r="H187" s="25"/>
      <c r="I187" s="25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2"/>
      <c r="W187" s="13"/>
      <c r="X187" s="13"/>
      <c r="Y187" s="13"/>
    </row>
    <row r="188" spans="1:25" ht="15" customHeight="1">
      <c r="A188" s="216" t="s">
        <v>111</v>
      </c>
      <c r="B188" s="265" t="s">
        <v>168</v>
      </c>
      <c r="C188" s="266"/>
      <c r="D188" s="266"/>
      <c r="E188" s="266"/>
      <c r="F188" s="266"/>
      <c r="G188" s="266"/>
      <c r="H188" s="266"/>
      <c r="I188" s="267"/>
      <c r="J188" s="27" t="s">
        <v>120</v>
      </c>
      <c r="K188" s="27" t="s">
        <v>121</v>
      </c>
      <c r="L188" s="27" t="s">
        <v>122</v>
      </c>
      <c r="M188" s="27" t="s">
        <v>123</v>
      </c>
      <c r="N188" s="27" t="s">
        <v>124</v>
      </c>
      <c r="O188" s="27" t="s">
        <v>125</v>
      </c>
      <c r="P188" s="27" t="s">
        <v>126</v>
      </c>
      <c r="Q188" s="27" t="s">
        <v>127</v>
      </c>
      <c r="R188" s="18" t="s">
        <v>128</v>
      </c>
      <c r="S188" s="18" t="s">
        <v>129</v>
      </c>
      <c r="T188" s="18" t="s">
        <v>130</v>
      </c>
      <c r="U188" s="18" t="s">
        <v>131</v>
      </c>
      <c r="V188" s="17" t="s">
        <v>9</v>
      </c>
      <c r="W188" s="18" t="s">
        <v>113</v>
      </c>
      <c r="X188" s="18"/>
      <c r="Y188" s="18"/>
    </row>
    <row r="189" spans="1:25">
      <c r="A189" s="216"/>
      <c r="B189" s="262" t="str">
        <f>G54</f>
        <v xml:space="preserve"> Número de inspecciones realizadas </v>
      </c>
      <c r="C189" s="263"/>
      <c r="D189" s="263"/>
      <c r="E189" s="263"/>
      <c r="F189" s="263"/>
      <c r="G189" s="263"/>
      <c r="H189" s="263"/>
      <c r="I189" s="264"/>
      <c r="J189" s="14">
        <v>2</v>
      </c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68">
        <f>U54</f>
        <v>0.9</v>
      </c>
      <c r="W189" s="69"/>
      <c r="X189" s="69"/>
      <c r="Y189" s="69"/>
    </row>
    <row r="190" spans="1:25" ht="15" customHeight="1">
      <c r="A190" s="216"/>
      <c r="B190" s="262" t="str">
        <f>G55</f>
        <v xml:space="preserve">  Número de inspecciones planeadas </v>
      </c>
      <c r="C190" s="263"/>
      <c r="D190" s="263"/>
      <c r="E190" s="263"/>
      <c r="F190" s="263"/>
      <c r="G190" s="263"/>
      <c r="H190" s="263"/>
      <c r="I190" s="264"/>
      <c r="J190" s="14">
        <v>1</v>
      </c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68"/>
      <c r="W190" s="69"/>
      <c r="X190" s="69"/>
      <c r="Y190" s="69"/>
    </row>
    <row r="191" spans="1:25">
      <c r="A191" s="224" t="s">
        <v>170</v>
      </c>
      <c r="B191" s="224"/>
      <c r="C191" s="224"/>
      <c r="D191" s="224"/>
      <c r="E191" s="224"/>
      <c r="F191" s="224"/>
      <c r="G191" s="224"/>
      <c r="H191" s="224"/>
      <c r="I191" s="224"/>
      <c r="J191" s="23">
        <f t="shared" ref="J191:U191" si="5">J189/J190*100</f>
        <v>200</v>
      </c>
      <c r="K191" s="23" t="e">
        <f t="shared" si="5"/>
        <v>#DIV/0!</v>
      </c>
      <c r="L191" s="23" t="e">
        <f t="shared" si="5"/>
        <v>#DIV/0!</v>
      </c>
      <c r="M191" s="23" t="e">
        <f t="shared" si="5"/>
        <v>#DIV/0!</v>
      </c>
      <c r="N191" s="23" t="e">
        <f t="shared" si="5"/>
        <v>#DIV/0!</v>
      </c>
      <c r="O191" s="23" t="e">
        <f t="shared" si="5"/>
        <v>#DIV/0!</v>
      </c>
      <c r="P191" s="23" t="e">
        <f t="shared" si="5"/>
        <v>#DIV/0!</v>
      </c>
      <c r="Q191" s="23" t="e">
        <f t="shared" si="5"/>
        <v>#DIV/0!</v>
      </c>
      <c r="R191" s="23" t="e">
        <f t="shared" si="5"/>
        <v>#DIV/0!</v>
      </c>
      <c r="S191" s="23" t="e">
        <f t="shared" si="5"/>
        <v>#DIV/0!</v>
      </c>
      <c r="T191" s="23" t="e">
        <f t="shared" si="5"/>
        <v>#DIV/0!</v>
      </c>
      <c r="U191" s="23" t="e">
        <f t="shared" si="5"/>
        <v>#DIV/0!</v>
      </c>
      <c r="V191" s="68"/>
      <c r="W191" s="69"/>
      <c r="X191" s="69"/>
      <c r="Y191" s="69"/>
    </row>
    <row r="192" spans="1:25">
      <c r="A192" s="224" t="s">
        <v>171</v>
      </c>
      <c r="B192" s="224"/>
      <c r="C192" s="224"/>
      <c r="D192" s="224"/>
      <c r="E192" s="224"/>
      <c r="F192" s="224"/>
      <c r="G192" s="224"/>
      <c r="H192" s="224"/>
      <c r="I192" s="224"/>
      <c r="J192" s="228" t="e">
        <f>SUM(J191:U191)/12</f>
        <v>#DIV/0!</v>
      </c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68"/>
      <c r="W192" s="69"/>
      <c r="X192" s="69"/>
      <c r="Y192" s="69"/>
    </row>
    <row r="193" spans="1:25">
      <c r="A193" s="25"/>
      <c r="B193" s="25"/>
      <c r="C193" s="25"/>
      <c r="D193" s="25"/>
      <c r="E193" s="25"/>
      <c r="F193" s="25"/>
      <c r="G193" s="25"/>
      <c r="H193" s="25"/>
      <c r="I193" s="25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2"/>
      <c r="W193" s="13"/>
      <c r="X193" s="13"/>
      <c r="Y193" s="13"/>
    </row>
    <row r="194" spans="1:25">
      <c r="A194" s="216" t="s">
        <v>111</v>
      </c>
      <c r="B194" s="219" t="s">
        <v>168</v>
      </c>
      <c r="C194" s="219"/>
      <c r="D194" s="219"/>
      <c r="E194" s="219"/>
      <c r="F194" s="219"/>
      <c r="G194" s="219">
        <f>J161</f>
        <v>2021</v>
      </c>
      <c r="H194" s="219"/>
      <c r="I194" s="16" t="s">
        <v>9</v>
      </c>
      <c r="J194" s="217" t="s">
        <v>113</v>
      </c>
      <c r="K194" s="217"/>
      <c r="L194" s="217"/>
      <c r="M194" s="217"/>
      <c r="N194" s="217"/>
      <c r="O194" s="217"/>
    </row>
    <row r="195" spans="1:25" ht="50.1" customHeight="1">
      <c r="A195" s="216"/>
      <c r="B195" s="218" t="str">
        <f>G56</f>
        <v>número total de condiciones ambientales peligrosas controladas.</v>
      </c>
      <c r="C195" s="218"/>
      <c r="D195" s="218"/>
      <c r="E195" s="218"/>
      <c r="F195" s="218"/>
      <c r="G195" s="221">
        <v>2</v>
      </c>
      <c r="H195" s="221"/>
      <c r="I195" s="68">
        <f>UG56</f>
        <v>0</v>
      </c>
      <c r="J195" s="69"/>
      <c r="K195" s="69"/>
      <c r="L195" s="69"/>
      <c r="M195" s="69"/>
      <c r="N195" s="69"/>
      <c r="O195" s="69"/>
    </row>
    <row r="196" spans="1:25" ht="50.1" customHeight="1">
      <c r="A196" s="216"/>
      <c r="B196" s="218" t="str">
        <f>G57</f>
        <v>número total de condiciones ambientales peligrosas controladas.</v>
      </c>
      <c r="C196" s="218"/>
      <c r="D196" s="218"/>
      <c r="E196" s="218"/>
      <c r="F196" s="218"/>
      <c r="G196" s="221">
        <v>2</v>
      </c>
      <c r="H196" s="221"/>
      <c r="I196" s="68"/>
      <c r="J196" s="69"/>
      <c r="K196" s="69"/>
      <c r="L196" s="69"/>
      <c r="M196" s="69"/>
      <c r="N196" s="69"/>
      <c r="O196" s="69"/>
    </row>
    <row r="197" spans="1:25" ht="50.1" customHeight="1">
      <c r="A197" s="220" t="s">
        <v>169</v>
      </c>
      <c r="B197" s="220"/>
      <c r="C197" s="220"/>
      <c r="D197" s="220"/>
      <c r="E197" s="220"/>
      <c r="F197" s="220"/>
      <c r="G197" s="221">
        <f>G195/G196*100</f>
        <v>100</v>
      </c>
      <c r="H197" s="221"/>
      <c r="I197" s="68"/>
      <c r="J197" s="69"/>
      <c r="K197" s="69"/>
      <c r="L197" s="69"/>
      <c r="M197" s="69"/>
      <c r="N197" s="69"/>
      <c r="O197" s="69"/>
    </row>
    <row r="198" spans="1:25">
      <c r="A198" s="25"/>
      <c r="B198" s="25"/>
      <c r="C198" s="25"/>
      <c r="D198" s="25"/>
      <c r="E198" s="25"/>
      <c r="F198" s="25"/>
      <c r="G198" s="25"/>
      <c r="H198" s="25"/>
      <c r="I198" s="25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2"/>
      <c r="W198" s="13"/>
      <c r="X198" s="13"/>
      <c r="Y198" s="13"/>
    </row>
    <row r="199" spans="1:25">
      <c r="A199" s="216" t="s">
        <v>111</v>
      </c>
      <c r="B199" s="219" t="s">
        <v>168</v>
      </c>
      <c r="C199" s="219"/>
      <c r="D199" s="219"/>
      <c r="E199" s="219"/>
      <c r="F199" s="219"/>
      <c r="G199" s="219">
        <f>G194</f>
        <v>2021</v>
      </c>
      <c r="H199" s="219"/>
      <c r="I199" s="16" t="s">
        <v>9</v>
      </c>
      <c r="J199" s="217" t="s">
        <v>113</v>
      </c>
      <c r="K199" s="217"/>
      <c r="L199" s="217"/>
      <c r="M199" s="217"/>
      <c r="N199" s="217"/>
      <c r="O199" s="217"/>
    </row>
    <row r="200" spans="1:25" ht="50.1" customHeight="1">
      <c r="A200" s="216"/>
      <c r="B200" s="218" t="str">
        <f>G58</f>
        <v xml:space="preserve"> Numero de condiciones mejoradas </v>
      </c>
      <c r="C200" s="218"/>
      <c r="D200" s="218"/>
      <c r="E200" s="218"/>
      <c r="F200" s="218"/>
      <c r="G200" s="221">
        <v>2</v>
      </c>
      <c r="H200" s="221"/>
      <c r="I200" s="68">
        <f>U58</f>
        <v>0.9</v>
      </c>
      <c r="J200" s="69"/>
      <c r="K200" s="69"/>
      <c r="L200" s="69"/>
      <c r="M200" s="69"/>
      <c r="N200" s="69"/>
      <c r="O200" s="69"/>
    </row>
    <row r="201" spans="1:25" ht="50.1" customHeight="1">
      <c r="A201" s="216"/>
      <c r="B201" s="218" t="str">
        <f>G59</f>
        <v xml:space="preserve"> Número de condiciones encontradas</v>
      </c>
      <c r="C201" s="218"/>
      <c r="D201" s="218"/>
      <c r="E201" s="218"/>
      <c r="F201" s="218"/>
      <c r="G201" s="221">
        <v>2</v>
      </c>
      <c r="H201" s="221"/>
      <c r="I201" s="68"/>
      <c r="J201" s="69"/>
      <c r="K201" s="69"/>
      <c r="L201" s="69"/>
      <c r="M201" s="69"/>
      <c r="N201" s="69"/>
      <c r="O201" s="69"/>
    </row>
    <row r="202" spans="1:25" ht="50.1" customHeight="1">
      <c r="A202" s="220" t="s">
        <v>169</v>
      </c>
      <c r="B202" s="220"/>
      <c r="C202" s="220"/>
      <c r="D202" s="220"/>
      <c r="E202" s="220"/>
      <c r="F202" s="220"/>
      <c r="G202" s="221">
        <f>G200/G201*100</f>
        <v>100</v>
      </c>
      <c r="H202" s="221"/>
      <c r="I202" s="68"/>
      <c r="J202" s="69"/>
      <c r="K202" s="69"/>
      <c r="L202" s="69"/>
      <c r="M202" s="69"/>
      <c r="N202" s="69"/>
      <c r="O202" s="69"/>
    </row>
    <row r="203" spans="1:25">
      <c r="A203" s="25"/>
      <c r="B203" s="25"/>
      <c r="C203" s="25"/>
      <c r="D203" s="25"/>
      <c r="E203" s="25"/>
      <c r="F203" s="25"/>
      <c r="G203" s="25"/>
      <c r="H203" s="25"/>
      <c r="I203" s="25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2"/>
      <c r="W203" s="13"/>
      <c r="X203" s="13"/>
      <c r="Y203" s="13"/>
    </row>
    <row r="204" spans="1:25" ht="15" customHeight="1">
      <c r="A204" s="216" t="s">
        <v>111</v>
      </c>
      <c r="B204" s="256" t="s">
        <v>168</v>
      </c>
      <c r="C204" s="257"/>
      <c r="D204" s="257"/>
      <c r="E204" s="257"/>
      <c r="F204" s="257"/>
      <c r="G204" s="257"/>
      <c r="H204" s="257"/>
      <c r="I204" s="258"/>
      <c r="J204" s="17" t="s">
        <v>120</v>
      </c>
      <c r="K204" s="17" t="s">
        <v>121</v>
      </c>
      <c r="L204" s="17" t="s">
        <v>122</v>
      </c>
      <c r="M204" s="18" t="s">
        <v>123</v>
      </c>
      <c r="N204" s="18" t="s">
        <v>124</v>
      </c>
      <c r="O204" s="18" t="s">
        <v>125</v>
      </c>
      <c r="P204" s="18" t="s">
        <v>126</v>
      </c>
      <c r="Q204" s="17" t="s">
        <v>127</v>
      </c>
      <c r="R204" s="17" t="s">
        <v>128</v>
      </c>
      <c r="S204" s="17" t="s">
        <v>129</v>
      </c>
      <c r="T204" s="17" t="s">
        <v>130</v>
      </c>
      <c r="U204" s="17" t="s">
        <v>131</v>
      </c>
      <c r="V204" s="17" t="s">
        <v>9</v>
      </c>
      <c r="W204" s="18" t="s">
        <v>113</v>
      </c>
      <c r="X204" s="18"/>
      <c r="Y204" s="18"/>
    </row>
    <row r="205" spans="1:25" ht="30" customHeight="1">
      <c r="A205" s="216"/>
      <c r="B205" s="259" t="str">
        <f>G60</f>
        <v>N° Requisitos normativos cumplidos</v>
      </c>
      <c r="C205" s="260"/>
      <c r="D205" s="260"/>
      <c r="E205" s="260"/>
      <c r="F205" s="260"/>
      <c r="G205" s="260"/>
      <c r="H205" s="260"/>
      <c r="I205" s="261"/>
      <c r="J205" s="2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43">
        <f>U60</f>
        <v>0.9</v>
      </c>
      <c r="W205" s="47"/>
      <c r="X205" s="45"/>
      <c r="Y205" s="48"/>
    </row>
    <row r="206" spans="1:25" ht="28.5" customHeight="1">
      <c r="A206" s="216"/>
      <c r="B206" s="259" t="str">
        <f>G61</f>
        <v>N° Requisitos normativos aplicables</v>
      </c>
      <c r="C206" s="260"/>
      <c r="D206" s="260"/>
      <c r="E206" s="260"/>
      <c r="F206" s="260"/>
      <c r="G206" s="260"/>
      <c r="H206" s="260"/>
      <c r="I206" s="261"/>
      <c r="J206" s="2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44"/>
      <c r="W206" s="49"/>
      <c r="X206" s="50"/>
      <c r="Y206" s="51"/>
    </row>
    <row r="207" spans="1:25">
      <c r="R207" s="54"/>
      <c r="S207" s="54"/>
      <c r="T207" s="54"/>
      <c r="U207" s="54"/>
      <c r="V207" s="46"/>
      <c r="W207" s="46"/>
      <c r="X207" s="46"/>
      <c r="Y207" s="46"/>
    </row>
    <row r="208" spans="1:25">
      <c r="A208" s="216" t="s">
        <v>111</v>
      </c>
      <c r="B208" s="219" t="s">
        <v>168</v>
      </c>
      <c r="C208" s="219"/>
      <c r="D208" s="219"/>
      <c r="E208" s="219"/>
      <c r="F208" s="219"/>
      <c r="G208" s="227" t="s">
        <v>172</v>
      </c>
      <c r="H208" s="227"/>
      <c r="I208" s="244" t="s">
        <v>173</v>
      </c>
      <c r="J208" s="245"/>
      <c r="K208" s="16" t="s">
        <v>9</v>
      </c>
      <c r="L208" s="241" t="s">
        <v>113</v>
      </c>
      <c r="M208" s="242"/>
      <c r="N208" s="242"/>
      <c r="O208" s="242"/>
      <c r="P208" s="242"/>
      <c r="Q208" s="243"/>
    </row>
    <row r="209" spans="1:25" ht="50.1" customHeight="1">
      <c r="A209" s="216"/>
      <c r="B209" s="218" t="str">
        <f>G62</f>
        <v>N° de objetivos de SST cumplidos</v>
      </c>
      <c r="C209" s="218"/>
      <c r="D209" s="218"/>
      <c r="E209" s="218"/>
      <c r="F209" s="218"/>
      <c r="G209" s="221"/>
      <c r="H209" s="221"/>
      <c r="I209" s="69"/>
      <c r="J209" s="69"/>
      <c r="K209" s="68">
        <f>U62</f>
        <v>0.9</v>
      </c>
      <c r="L209" s="229"/>
      <c r="M209" s="230"/>
      <c r="N209" s="230"/>
      <c r="O209" s="230"/>
      <c r="P209" s="230"/>
      <c r="Q209" s="231"/>
    </row>
    <row r="210" spans="1:25" ht="50.1" customHeight="1">
      <c r="A210" s="216"/>
      <c r="B210" s="218" t="str">
        <f>G63</f>
        <v>Total objetivos planteados en el periodo</v>
      </c>
      <c r="C210" s="218"/>
      <c r="D210" s="218"/>
      <c r="E210" s="218"/>
      <c r="F210" s="218"/>
      <c r="G210" s="221"/>
      <c r="H210" s="221"/>
      <c r="I210" s="69"/>
      <c r="J210" s="69"/>
      <c r="K210" s="68"/>
      <c r="L210" s="232"/>
      <c r="M210" s="233"/>
      <c r="N210" s="233"/>
      <c r="O210" s="233"/>
      <c r="P210" s="233"/>
      <c r="Q210" s="234"/>
    </row>
    <row r="211" spans="1:25" ht="50.1" customHeight="1">
      <c r="A211" s="220" t="s">
        <v>169</v>
      </c>
      <c r="B211" s="220"/>
      <c r="C211" s="220"/>
      <c r="D211" s="220"/>
      <c r="E211" s="220"/>
      <c r="F211" s="220"/>
      <c r="G211" s="225" t="e">
        <f>G209/G210*100</f>
        <v>#DIV/0!</v>
      </c>
      <c r="H211" s="226"/>
      <c r="I211" s="225" t="e">
        <f>I209/I210*100</f>
        <v>#DIV/0!</v>
      </c>
      <c r="J211" s="226"/>
      <c r="K211" s="68"/>
      <c r="L211" s="235"/>
      <c r="M211" s="236"/>
      <c r="N211" s="236"/>
      <c r="O211" s="236"/>
      <c r="P211" s="236"/>
      <c r="Q211" s="237"/>
    </row>
    <row r="212" spans="1:25" ht="50.1" customHeight="1"/>
    <row r="213" spans="1:25">
      <c r="A213" s="216" t="s">
        <v>111</v>
      </c>
      <c r="B213" s="219" t="s">
        <v>168</v>
      </c>
      <c r="C213" s="219"/>
      <c r="D213" s="219"/>
      <c r="E213" s="219"/>
      <c r="F213" s="219"/>
      <c r="G213" s="219">
        <f>G199</f>
        <v>2021</v>
      </c>
      <c r="H213" s="219"/>
      <c r="I213" s="16" t="s">
        <v>9</v>
      </c>
      <c r="J213" s="217" t="s">
        <v>113</v>
      </c>
      <c r="K213" s="217"/>
      <c r="L213" s="217"/>
      <c r="M213" s="217"/>
      <c r="N213" s="217"/>
      <c r="O213" s="217"/>
    </row>
    <row r="214" spans="1:25" ht="50.1" customHeight="1">
      <c r="A214" s="216"/>
      <c r="B214" s="218" t="str">
        <f>G66</f>
        <v>Acciones correctivas realizadas</v>
      </c>
      <c r="C214" s="218"/>
      <c r="D214" s="218"/>
      <c r="E214" s="218"/>
      <c r="F214" s="218"/>
      <c r="G214" s="221">
        <v>1</v>
      </c>
      <c r="H214" s="221"/>
      <c r="I214" s="68">
        <f>U66</f>
        <v>0.9</v>
      </c>
      <c r="J214" s="69"/>
      <c r="K214" s="69"/>
      <c r="L214" s="69"/>
      <c r="M214" s="69"/>
      <c r="N214" s="69"/>
      <c r="O214" s="69"/>
    </row>
    <row r="215" spans="1:25" ht="50.1" customHeight="1">
      <c r="A215" s="216"/>
      <c r="B215" s="218" t="str">
        <f>G67</f>
        <v>No de No Conformidades encontradas</v>
      </c>
      <c r="C215" s="218"/>
      <c r="D215" s="218"/>
      <c r="E215" s="218"/>
      <c r="F215" s="218"/>
      <c r="G215" s="221">
        <v>1</v>
      </c>
      <c r="H215" s="221"/>
      <c r="I215" s="68"/>
      <c r="J215" s="69"/>
      <c r="K215" s="69"/>
      <c r="L215" s="69"/>
      <c r="M215" s="69"/>
      <c r="N215" s="69"/>
      <c r="O215" s="69"/>
    </row>
    <row r="216" spans="1:25" ht="50.1" customHeight="1">
      <c r="A216" s="220" t="s">
        <v>169</v>
      </c>
      <c r="B216" s="220"/>
      <c r="C216" s="220"/>
      <c r="D216" s="220"/>
      <c r="E216" s="220"/>
      <c r="F216" s="220"/>
      <c r="G216" s="221">
        <f>G214/G215*100</f>
        <v>100</v>
      </c>
      <c r="H216" s="221"/>
      <c r="I216" s="68"/>
      <c r="J216" s="69"/>
      <c r="K216" s="69"/>
      <c r="L216" s="69"/>
      <c r="M216" s="69"/>
      <c r="N216" s="69"/>
      <c r="O216" s="69"/>
    </row>
    <row r="217" spans="1:25">
      <c r="A217" s="25"/>
      <c r="B217" s="25"/>
      <c r="C217" s="25"/>
      <c r="D217" s="25"/>
      <c r="E217" s="25"/>
      <c r="F217" s="25"/>
      <c r="G217" s="25"/>
      <c r="H217" s="25"/>
      <c r="I217" s="25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2"/>
      <c r="W217" s="13"/>
      <c r="X217" s="13"/>
      <c r="Y217" s="13"/>
    </row>
  </sheetData>
  <mergeCells count="672">
    <mergeCell ref="E1:L1"/>
    <mergeCell ref="M1:P1"/>
    <mergeCell ref="A1:D4"/>
    <mergeCell ref="E2:L2"/>
    <mergeCell ref="E3:L4"/>
    <mergeCell ref="M2:N2"/>
    <mergeCell ref="O2:P2"/>
    <mergeCell ref="M3:P3"/>
    <mergeCell ref="M4:P4"/>
    <mergeCell ref="A208:A210"/>
    <mergeCell ref="B208:F208"/>
    <mergeCell ref="G208:H208"/>
    <mergeCell ref="I208:J208"/>
    <mergeCell ref="L208:Q208"/>
    <mergeCell ref="B209:F209"/>
    <mergeCell ref="G209:H209"/>
    <mergeCell ref="I209:J209"/>
    <mergeCell ref="K209:K211"/>
    <mergeCell ref="L209:Q211"/>
    <mergeCell ref="B210:F210"/>
    <mergeCell ref="G210:H210"/>
    <mergeCell ref="I210:J210"/>
    <mergeCell ref="A211:F211"/>
    <mergeCell ref="G211:H211"/>
    <mergeCell ref="I211:J211"/>
    <mergeCell ref="A110:A111"/>
    <mergeCell ref="B110:F110"/>
    <mergeCell ref="J110:O110"/>
    <mergeCell ref="B111:F111"/>
    <mergeCell ref="J111:O111"/>
    <mergeCell ref="G111:H111"/>
    <mergeCell ref="G110:H110"/>
    <mergeCell ref="A204:A206"/>
    <mergeCell ref="B204:I204"/>
    <mergeCell ref="B205:I205"/>
    <mergeCell ref="B206:I206"/>
    <mergeCell ref="A199:A201"/>
    <mergeCell ref="B199:F199"/>
    <mergeCell ref="G199:H199"/>
    <mergeCell ref="J199:O199"/>
    <mergeCell ref="B200:F200"/>
    <mergeCell ref="G200:H200"/>
    <mergeCell ref="I200:I202"/>
    <mergeCell ref="J200:O202"/>
    <mergeCell ref="I136:J136"/>
    <mergeCell ref="A137:F137"/>
    <mergeCell ref="G137:H137"/>
    <mergeCell ref="B166:I166"/>
    <mergeCell ref="B167:I167"/>
    <mergeCell ref="A107:A108"/>
    <mergeCell ref="B107:F107"/>
    <mergeCell ref="J107:O107"/>
    <mergeCell ref="B108:F108"/>
    <mergeCell ref="J108:O108"/>
    <mergeCell ref="A104:A105"/>
    <mergeCell ref="B104:F104"/>
    <mergeCell ref="J104:O104"/>
    <mergeCell ref="B105:F105"/>
    <mergeCell ref="J105:O105"/>
    <mergeCell ref="A98:A99"/>
    <mergeCell ref="B98:F98"/>
    <mergeCell ref="J98:O98"/>
    <mergeCell ref="B99:F99"/>
    <mergeCell ref="J99:O99"/>
    <mergeCell ref="B92:F92"/>
    <mergeCell ref="G92:H92"/>
    <mergeCell ref="A101:A102"/>
    <mergeCell ref="B101:F101"/>
    <mergeCell ref="J101:O101"/>
    <mergeCell ref="B102:F102"/>
    <mergeCell ref="J102:O102"/>
    <mergeCell ref="S58:T59"/>
    <mergeCell ref="Q58:R59"/>
    <mergeCell ref="O58:P59"/>
    <mergeCell ref="M58:N59"/>
    <mergeCell ref="K58:L59"/>
    <mergeCell ref="A6:U6"/>
    <mergeCell ref="A5:U5"/>
    <mergeCell ref="J213:O213"/>
    <mergeCell ref="B214:F214"/>
    <mergeCell ref="G214:H214"/>
    <mergeCell ref="I214:I216"/>
    <mergeCell ref="J214:O216"/>
    <mergeCell ref="B215:F215"/>
    <mergeCell ref="G215:H215"/>
    <mergeCell ref="A216:F216"/>
    <mergeCell ref="G216:H216"/>
    <mergeCell ref="B201:F201"/>
    <mergeCell ref="G201:H201"/>
    <mergeCell ref="A202:F202"/>
    <mergeCell ref="G202:H202"/>
    <mergeCell ref="A213:A215"/>
    <mergeCell ref="B213:F213"/>
    <mergeCell ref="G213:H213"/>
    <mergeCell ref="A197:F197"/>
    <mergeCell ref="A17:B17"/>
    <mergeCell ref="E17:F17"/>
    <mergeCell ref="C17:D17"/>
    <mergeCell ref="G17:J17"/>
    <mergeCell ref="J76:O76"/>
    <mergeCell ref="J77:O77"/>
    <mergeCell ref="K66:L67"/>
    <mergeCell ref="J66:J67"/>
    <mergeCell ref="G66:I66"/>
    <mergeCell ref="G67:I67"/>
    <mergeCell ref="G57:I57"/>
    <mergeCell ref="A58:B59"/>
    <mergeCell ref="A71:U71"/>
    <mergeCell ref="B72:U72"/>
    <mergeCell ref="J58:J59"/>
    <mergeCell ref="E58:F59"/>
    <mergeCell ref="C58:D59"/>
    <mergeCell ref="G59:I59"/>
    <mergeCell ref="J56:J57"/>
    <mergeCell ref="E56:F57"/>
    <mergeCell ref="C56:D57"/>
    <mergeCell ref="G56:I56"/>
    <mergeCell ref="A56:B57"/>
    <mergeCell ref="S56:T57"/>
    <mergeCell ref="B90:F90"/>
    <mergeCell ref="A90:A92"/>
    <mergeCell ref="A95:A96"/>
    <mergeCell ref="J96:O96"/>
    <mergeCell ref="B95:F95"/>
    <mergeCell ref="A194:A196"/>
    <mergeCell ref="B194:F194"/>
    <mergeCell ref="G194:H194"/>
    <mergeCell ref="J194:O194"/>
    <mergeCell ref="B195:F195"/>
    <mergeCell ref="G195:H195"/>
    <mergeCell ref="I195:I197"/>
    <mergeCell ref="J195:O197"/>
    <mergeCell ref="B196:F196"/>
    <mergeCell ref="G196:H196"/>
    <mergeCell ref="G197:H197"/>
    <mergeCell ref="A188:A190"/>
    <mergeCell ref="B188:I188"/>
    <mergeCell ref="B189:I189"/>
    <mergeCell ref="A176:A178"/>
    <mergeCell ref="B176:I176"/>
    <mergeCell ref="B177:I177"/>
    <mergeCell ref="A165:A167"/>
    <mergeCell ref="B165:I165"/>
    <mergeCell ref="V189:V192"/>
    <mergeCell ref="W189:Y192"/>
    <mergeCell ref="B190:I190"/>
    <mergeCell ref="A191:I191"/>
    <mergeCell ref="A192:I192"/>
    <mergeCell ref="J192:U192"/>
    <mergeCell ref="A182:A184"/>
    <mergeCell ref="B182:I182"/>
    <mergeCell ref="B183:I183"/>
    <mergeCell ref="V183:V186"/>
    <mergeCell ref="W183:Y186"/>
    <mergeCell ref="B184:I184"/>
    <mergeCell ref="A185:I185"/>
    <mergeCell ref="A186:I186"/>
    <mergeCell ref="J186:U186"/>
    <mergeCell ref="V177:V180"/>
    <mergeCell ref="W177:Y180"/>
    <mergeCell ref="B178:I178"/>
    <mergeCell ref="A179:I179"/>
    <mergeCell ref="A180:I180"/>
    <mergeCell ref="J180:U180"/>
    <mergeCell ref="A170:A172"/>
    <mergeCell ref="B170:I170"/>
    <mergeCell ref="B171:I171"/>
    <mergeCell ref="V171:V174"/>
    <mergeCell ref="W171:Y174"/>
    <mergeCell ref="B172:I172"/>
    <mergeCell ref="A173:I173"/>
    <mergeCell ref="A174:I174"/>
    <mergeCell ref="J174:U174"/>
    <mergeCell ref="J166:J167"/>
    <mergeCell ref="W166:W167"/>
    <mergeCell ref="J159:U159"/>
    <mergeCell ref="V156:V159"/>
    <mergeCell ref="W156:Y159"/>
    <mergeCell ref="A161:A163"/>
    <mergeCell ref="B161:I161"/>
    <mergeCell ref="B162:I162"/>
    <mergeCell ref="J162:J163"/>
    <mergeCell ref="W162:W163"/>
    <mergeCell ref="B163:I163"/>
    <mergeCell ref="A155:A157"/>
    <mergeCell ref="B155:I155"/>
    <mergeCell ref="B156:I156"/>
    <mergeCell ref="B157:I157"/>
    <mergeCell ref="A158:I158"/>
    <mergeCell ref="A159:I159"/>
    <mergeCell ref="W144:W145"/>
    <mergeCell ref="B145:I145"/>
    <mergeCell ref="A139:A141"/>
    <mergeCell ref="B139:I139"/>
    <mergeCell ref="B140:I140"/>
    <mergeCell ref="B141:I141"/>
    <mergeCell ref="J140:J141"/>
    <mergeCell ref="W140:W141"/>
    <mergeCell ref="A151:A153"/>
    <mergeCell ref="B151:I151"/>
    <mergeCell ref="B152:I152"/>
    <mergeCell ref="J152:J153"/>
    <mergeCell ref="W152:W153"/>
    <mergeCell ref="B153:I153"/>
    <mergeCell ref="A147:A149"/>
    <mergeCell ref="B147:I147"/>
    <mergeCell ref="B148:I148"/>
    <mergeCell ref="J148:J149"/>
    <mergeCell ref="W148:W149"/>
    <mergeCell ref="B149:I149"/>
    <mergeCell ref="I137:J137"/>
    <mergeCell ref="A134:A136"/>
    <mergeCell ref="B134:F134"/>
    <mergeCell ref="G134:H134"/>
    <mergeCell ref="I134:J134"/>
    <mergeCell ref="A143:A145"/>
    <mergeCell ref="B143:I143"/>
    <mergeCell ref="B144:I144"/>
    <mergeCell ref="J144:J145"/>
    <mergeCell ref="L134:Q134"/>
    <mergeCell ref="B135:F135"/>
    <mergeCell ref="G135:H135"/>
    <mergeCell ref="I135:J135"/>
    <mergeCell ref="K135:K137"/>
    <mergeCell ref="L135:Q137"/>
    <mergeCell ref="B131:F131"/>
    <mergeCell ref="G131:H131"/>
    <mergeCell ref="I131:J131"/>
    <mergeCell ref="A132:F132"/>
    <mergeCell ref="G132:H132"/>
    <mergeCell ref="I132:J132"/>
    <mergeCell ref="A129:A131"/>
    <mergeCell ref="B129:F129"/>
    <mergeCell ref="G129:H129"/>
    <mergeCell ref="I129:J129"/>
    <mergeCell ref="L129:Q129"/>
    <mergeCell ref="B130:F130"/>
    <mergeCell ref="G130:H130"/>
    <mergeCell ref="I130:J130"/>
    <mergeCell ref="K130:K132"/>
    <mergeCell ref="L130:Q132"/>
    <mergeCell ref="B136:F136"/>
    <mergeCell ref="G136:H136"/>
    <mergeCell ref="K125:K127"/>
    <mergeCell ref="L125:Q127"/>
    <mergeCell ref="B126:F126"/>
    <mergeCell ref="G126:H126"/>
    <mergeCell ref="I126:J126"/>
    <mergeCell ref="A127:F127"/>
    <mergeCell ref="G127:H127"/>
    <mergeCell ref="I127:J127"/>
    <mergeCell ref="L119:Q119"/>
    <mergeCell ref="L120:Q122"/>
    <mergeCell ref="A124:A126"/>
    <mergeCell ref="B124:F124"/>
    <mergeCell ref="G124:H124"/>
    <mergeCell ref="I124:J124"/>
    <mergeCell ref="L124:Q124"/>
    <mergeCell ref="B125:F125"/>
    <mergeCell ref="G125:H125"/>
    <mergeCell ref="I125:J125"/>
    <mergeCell ref="A122:F122"/>
    <mergeCell ref="G122:H122"/>
    <mergeCell ref="I119:J119"/>
    <mergeCell ref="I120:J120"/>
    <mergeCell ref="I121:J121"/>
    <mergeCell ref="I122:J122"/>
    <mergeCell ref="W114:Y117"/>
    <mergeCell ref="A113:A115"/>
    <mergeCell ref="B113:I113"/>
    <mergeCell ref="B114:I114"/>
    <mergeCell ref="B115:I115"/>
    <mergeCell ref="A93:F93"/>
    <mergeCell ref="G93:H93"/>
    <mergeCell ref="B91:F91"/>
    <mergeCell ref="A119:A121"/>
    <mergeCell ref="B119:F119"/>
    <mergeCell ref="G119:H119"/>
    <mergeCell ref="B120:F120"/>
    <mergeCell ref="G120:H120"/>
    <mergeCell ref="K120:K122"/>
    <mergeCell ref="B121:F121"/>
    <mergeCell ref="G121:H121"/>
    <mergeCell ref="A116:I116"/>
    <mergeCell ref="A117:I117"/>
    <mergeCell ref="J117:U117"/>
    <mergeCell ref="J95:O95"/>
    <mergeCell ref="B96:F96"/>
    <mergeCell ref="G91:H91"/>
    <mergeCell ref="I91:I93"/>
    <mergeCell ref="J91:O93"/>
    <mergeCell ref="J90:O90"/>
    <mergeCell ref="G90:H90"/>
    <mergeCell ref="G85:H85"/>
    <mergeCell ref="J82:O82"/>
    <mergeCell ref="J83:O85"/>
    <mergeCell ref="I83:I85"/>
    <mergeCell ref="J79:O79"/>
    <mergeCell ref="G84:H84"/>
    <mergeCell ref="V114:V117"/>
    <mergeCell ref="J80:O80"/>
    <mergeCell ref="A87:A88"/>
    <mergeCell ref="B87:F87"/>
    <mergeCell ref="J87:O87"/>
    <mergeCell ref="B88:F88"/>
    <mergeCell ref="J88:O88"/>
    <mergeCell ref="J73:O73"/>
    <mergeCell ref="J74:O74"/>
    <mergeCell ref="A85:F85"/>
    <mergeCell ref="A73:A74"/>
    <mergeCell ref="A76:A77"/>
    <mergeCell ref="B83:F83"/>
    <mergeCell ref="B84:F84"/>
    <mergeCell ref="B73:F73"/>
    <mergeCell ref="A82:A84"/>
    <mergeCell ref="B82:F82"/>
    <mergeCell ref="B74:F74"/>
    <mergeCell ref="B77:F77"/>
    <mergeCell ref="B80:F80"/>
    <mergeCell ref="B79:F79"/>
    <mergeCell ref="B76:F76"/>
    <mergeCell ref="G82:H82"/>
    <mergeCell ref="G83:H83"/>
    <mergeCell ref="A79:A80"/>
    <mergeCell ref="Q56:R57"/>
    <mergeCell ref="O56:P57"/>
    <mergeCell ref="M56:N57"/>
    <mergeCell ref="A52:B53"/>
    <mergeCell ref="S52:T53"/>
    <mergeCell ref="Q52:R53"/>
    <mergeCell ref="O52:P53"/>
    <mergeCell ref="M52:N53"/>
    <mergeCell ref="K52:L53"/>
    <mergeCell ref="J52:J53"/>
    <mergeCell ref="E52:F53"/>
    <mergeCell ref="C52:D53"/>
    <mergeCell ref="S54:T55"/>
    <mergeCell ref="Q54:R55"/>
    <mergeCell ref="O54:P55"/>
    <mergeCell ref="A50:B51"/>
    <mergeCell ref="S50:T51"/>
    <mergeCell ref="Q50:R51"/>
    <mergeCell ref="O50:P51"/>
    <mergeCell ref="M50:N51"/>
    <mergeCell ref="K50:L51"/>
    <mergeCell ref="C50:D51"/>
    <mergeCell ref="A48:B49"/>
    <mergeCell ref="C48:D49"/>
    <mergeCell ref="G51:I51"/>
    <mergeCell ref="E50:F51"/>
    <mergeCell ref="E48:F49"/>
    <mergeCell ref="S13:T13"/>
    <mergeCell ref="Q13:R13"/>
    <mergeCell ref="O34:P35"/>
    <mergeCell ref="M34:N35"/>
    <mergeCell ref="K34:L35"/>
    <mergeCell ref="G35:I35"/>
    <mergeCell ref="Q16:R16"/>
    <mergeCell ref="S21:T21"/>
    <mergeCell ref="Q21:R21"/>
    <mergeCell ref="O21:P21"/>
    <mergeCell ref="M21:N21"/>
    <mergeCell ref="K21:L21"/>
    <mergeCell ref="K20:L20"/>
    <mergeCell ref="M20:N20"/>
    <mergeCell ref="O20:P20"/>
    <mergeCell ref="Q20:R20"/>
    <mergeCell ref="S20:T20"/>
    <mergeCell ref="Q22:R23"/>
    <mergeCell ref="O22:P23"/>
    <mergeCell ref="M22:N23"/>
    <mergeCell ref="S17:T17"/>
    <mergeCell ref="K17:L17"/>
    <mergeCell ref="M17:N17"/>
    <mergeCell ref="O17:P17"/>
    <mergeCell ref="M19:N19"/>
    <mergeCell ref="O19:P19"/>
    <mergeCell ref="G21:J21"/>
    <mergeCell ref="K18:L18"/>
    <mergeCell ref="M18:N18"/>
    <mergeCell ref="O18:P18"/>
    <mergeCell ref="Q9:R9"/>
    <mergeCell ref="G12:I12"/>
    <mergeCell ref="M13:N13"/>
    <mergeCell ref="O13:P13"/>
    <mergeCell ref="Q17:R17"/>
    <mergeCell ref="Q18:R18"/>
    <mergeCell ref="A8:B8"/>
    <mergeCell ref="C8:D8"/>
    <mergeCell ref="E8:F8"/>
    <mergeCell ref="K8:L8"/>
    <mergeCell ref="M8:N8"/>
    <mergeCell ref="O8:P8"/>
    <mergeCell ref="Q8:R8"/>
    <mergeCell ref="S8:T8"/>
    <mergeCell ref="A7:B7"/>
    <mergeCell ref="C7:D7"/>
    <mergeCell ref="E7:F7"/>
    <mergeCell ref="G7:J7"/>
    <mergeCell ref="K7:L7"/>
    <mergeCell ref="M7:N7"/>
    <mergeCell ref="O7:P7"/>
    <mergeCell ref="Q7:R7"/>
    <mergeCell ref="S7:T7"/>
    <mergeCell ref="G8:J8"/>
    <mergeCell ref="S22:T23"/>
    <mergeCell ref="S66:T67"/>
    <mergeCell ref="Q66:R67"/>
    <mergeCell ref="O66:P67"/>
    <mergeCell ref="A66:B67"/>
    <mergeCell ref="C66:D67"/>
    <mergeCell ref="E66:F67"/>
    <mergeCell ref="M66:N67"/>
    <mergeCell ref="G58:I58"/>
    <mergeCell ref="A60:B61"/>
    <mergeCell ref="C60:D61"/>
    <mergeCell ref="E60:F61"/>
    <mergeCell ref="G60:I60"/>
    <mergeCell ref="J60:J61"/>
    <mergeCell ref="K60:L61"/>
    <mergeCell ref="M60:N61"/>
    <mergeCell ref="O60:P61"/>
    <mergeCell ref="Q60:R61"/>
    <mergeCell ref="S60:T61"/>
    <mergeCell ref="G61:I61"/>
    <mergeCell ref="A62:B63"/>
    <mergeCell ref="C62:D63"/>
    <mergeCell ref="G22:I22"/>
    <mergeCell ref="G23:I23"/>
    <mergeCell ref="A13:B13"/>
    <mergeCell ref="C13:D13"/>
    <mergeCell ref="E13:F13"/>
    <mergeCell ref="K13:L13"/>
    <mergeCell ref="K11:L12"/>
    <mergeCell ref="A54:B55"/>
    <mergeCell ref="M54:N55"/>
    <mergeCell ref="K54:L55"/>
    <mergeCell ref="J54:J55"/>
    <mergeCell ref="E54:F55"/>
    <mergeCell ref="C54:D55"/>
    <mergeCell ref="G54:I54"/>
    <mergeCell ref="G55:I55"/>
    <mergeCell ref="A14:B15"/>
    <mergeCell ref="C14:D15"/>
    <mergeCell ref="E14:F15"/>
    <mergeCell ref="K14:L15"/>
    <mergeCell ref="E22:F23"/>
    <mergeCell ref="C22:D23"/>
    <mergeCell ref="A22:B23"/>
    <mergeCell ref="A24:B25"/>
    <mergeCell ref="G16:J16"/>
    <mergeCell ref="G19:J19"/>
    <mergeCell ref="G20:J20"/>
    <mergeCell ref="A44:B45"/>
    <mergeCell ref="M44:N45"/>
    <mergeCell ref="K44:L45"/>
    <mergeCell ref="C44:D45"/>
    <mergeCell ref="G45:I45"/>
    <mergeCell ref="A46:B47"/>
    <mergeCell ref="M46:N47"/>
    <mergeCell ref="K46:L47"/>
    <mergeCell ref="J46:J47"/>
    <mergeCell ref="C46:D47"/>
    <mergeCell ref="K24:L25"/>
    <mergeCell ref="J24:J25"/>
    <mergeCell ref="K56:L57"/>
    <mergeCell ref="C10:D10"/>
    <mergeCell ref="E10:F10"/>
    <mergeCell ref="G13:J13"/>
    <mergeCell ref="G10:J10"/>
    <mergeCell ref="E42:F43"/>
    <mergeCell ref="C42:D43"/>
    <mergeCell ref="G42:I42"/>
    <mergeCell ref="G43:I43"/>
    <mergeCell ref="K22:L23"/>
    <mergeCell ref="K36:L37"/>
    <mergeCell ref="J36:J37"/>
    <mergeCell ref="G36:I36"/>
    <mergeCell ref="G37:I37"/>
    <mergeCell ref="C40:D41"/>
    <mergeCell ref="E40:F41"/>
    <mergeCell ref="G40:I40"/>
    <mergeCell ref="G41:I41"/>
    <mergeCell ref="G46:I46"/>
    <mergeCell ref="G47:I47"/>
    <mergeCell ref="E36:F37"/>
    <mergeCell ref="C36:D37"/>
    <mergeCell ref="O42:P43"/>
    <mergeCell ref="J44:J45"/>
    <mergeCell ref="G52:I52"/>
    <mergeCell ref="G53:I53"/>
    <mergeCell ref="S48:T49"/>
    <mergeCell ref="Q48:R49"/>
    <mergeCell ref="O48:P49"/>
    <mergeCell ref="J50:J51"/>
    <mergeCell ref="G50:I50"/>
    <mergeCell ref="M48:N49"/>
    <mergeCell ref="K48:L49"/>
    <mergeCell ref="J48:J49"/>
    <mergeCell ref="G48:I48"/>
    <mergeCell ref="A42:B43"/>
    <mergeCell ref="M42:N43"/>
    <mergeCell ref="K42:L43"/>
    <mergeCell ref="J42:J43"/>
    <mergeCell ref="S38:T39"/>
    <mergeCell ref="Q38:R39"/>
    <mergeCell ref="O38:P39"/>
    <mergeCell ref="J40:J41"/>
    <mergeCell ref="K40:L41"/>
    <mergeCell ref="M40:N41"/>
    <mergeCell ref="A38:B39"/>
    <mergeCell ref="M38:N39"/>
    <mergeCell ref="K38:L39"/>
    <mergeCell ref="J38:J39"/>
    <mergeCell ref="E38:F39"/>
    <mergeCell ref="C38:D39"/>
    <mergeCell ref="G39:I39"/>
    <mergeCell ref="G38:I38"/>
    <mergeCell ref="Q40:R41"/>
    <mergeCell ref="S40:T41"/>
    <mergeCell ref="A40:B41"/>
    <mergeCell ref="O40:P41"/>
    <mergeCell ref="S42:T43"/>
    <mergeCell ref="Q42:R43"/>
    <mergeCell ref="A36:B37"/>
    <mergeCell ref="S32:T33"/>
    <mergeCell ref="Q32:R33"/>
    <mergeCell ref="O32:P33"/>
    <mergeCell ref="J34:J35"/>
    <mergeCell ref="E34:F35"/>
    <mergeCell ref="C34:D35"/>
    <mergeCell ref="G34:I34"/>
    <mergeCell ref="A32:B33"/>
    <mergeCell ref="C32:D33"/>
    <mergeCell ref="E32:F33"/>
    <mergeCell ref="M32:N33"/>
    <mergeCell ref="K32:L33"/>
    <mergeCell ref="J32:J33"/>
    <mergeCell ref="G32:I32"/>
    <mergeCell ref="G33:I33"/>
    <mergeCell ref="A34:B35"/>
    <mergeCell ref="S34:T35"/>
    <mergeCell ref="Q34:R35"/>
    <mergeCell ref="O36:P37"/>
    <mergeCell ref="M36:N37"/>
    <mergeCell ref="A30:B31"/>
    <mergeCell ref="C30:D31"/>
    <mergeCell ref="E30:F31"/>
    <mergeCell ref="K30:L31"/>
    <mergeCell ref="C28:D29"/>
    <mergeCell ref="G28:I28"/>
    <mergeCell ref="G29:I29"/>
    <mergeCell ref="A28:B29"/>
    <mergeCell ref="S28:T29"/>
    <mergeCell ref="Q28:R29"/>
    <mergeCell ref="O28:P29"/>
    <mergeCell ref="M28:N29"/>
    <mergeCell ref="K28:L29"/>
    <mergeCell ref="J28:J29"/>
    <mergeCell ref="E28:F29"/>
    <mergeCell ref="M30:N31"/>
    <mergeCell ref="O30:P31"/>
    <mergeCell ref="Q30:R31"/>
    <mergeCell ref="S30:T31"/>
    <mergeCell ref="G30:I30"/>
    <mergeCell ref="G31:I31"/>
    <mergeCell ref="J30:J31"/>
    <mergeCell ref="J26:J27"/>
    <mergeCell ref="E26:F27"/>
    <mergeCell ref="C26:D27"/>
    <mergeCell ref="A26:B27"/>
    <mergeCell ref="A20:B20"/>
    <mergeCell ref="C20:D20"/>
    <mergeCell ref="E20:F20"/>
    <mergeCell ref="S26:T27"/>
    <mergeCell ref="Q26:R27"/>
    <mergeCell ref="O26:P27"/>
    <mergeCell ref="M26:N27"/>
    <mergeCell ref="K26:L27"/>
    <mergeCell ref="S24:T25"/>
    <mergeCell ref="Q24:R25"/>
    <mergeCell ref="G26:I26"/>
    <mergeCell ref="G27:I27"/>
    <mergeCell ref="E24:F25"/>
    <mergeCell ref="C24:D25"/>
    <mergeCell ref="O24:P25"/>
    <mergeCell ref="G24:I24"/>
    <mergeCell ref="G25:I25"/>
    <mergeCell ref="C21:D21"/>
    <mergeCell ref="A21:B21"/>
    <mergeCell ref="M24:N25"/>
    <mergeCell ref="A19:B19"/>
    <mergeCell ref="C19:D19"/>
    <mergeCell ref="E19:F19"/>
    <mergeCell ref="K19:L19"/>
    <mergeCell ref="M14:N15"/>
    <mergeCell ref="O14:P15"/>
    <mergeCell ref="Q14:R15"/>
    <mergeCell ref="S14:T15"/>
    <mergeCell ref="Q19:R19"/>
    <mergeCell ref="S19:T19"/>
    <mergeCell ref="J14:J15"/>
    <mergeCell ref="G14:I14"/>
    <mergeCell ref="G15:I15"/>
    <mergeCell ref="A16:B16"/>
    <mergeCell ref="O16:P16"/>
    <mergeCell ref="M16:N16"/>
    <mergeCell ref="K16:L16"/>
    <mergeCell ref="E16:F16"/>
    <mergeCell ref="C16:D16"/>
    <mergeCell ref="A18:B18"/>
    <mergeCell ref="C18:D18"/>
    <mergeCell ref="E18:F18"/>
    <mergeCell ref="G18:J18"/>
    <mergeCell ref="S16:T16"/>
    <mergeCell ref="A11:B12"/>
    <mergeCell ref="C11:D12"/>
    <mergeCell ref="E11:F12"/>
    <mergeCell ref="J11:J12"/>
    <mergeCell ref="Q10:R10"/>
    <mergeCell ref="S10:T10"/>
    <mergeCell ref="A10:B10"/>
    <mergeCell ref="S9:T9"/>
    <mergeCell ref="A9:B9"/>
    <mergeCell ref="K9:L9"/>
    <mergeCell ref="K10:L10"/>
    <mergeCell ref="M9:N9"/>
    <mergeCell ref="O9:P9"/>
    <mergeCell ref="M10:N10"/>
    <mergeCell ref="O10:P10"/>
    <mergeCell ref="E9:F9"/>
    <mergeCell ref="C9:D9"/>
    <mergeCell ref="M11:N12"/>
    <mergeCell ref="O11:P12"/>
    <mergeCell ref="Q11:R12"/>
    <mergeCell ref="S11:T12"/>
    <mergeCell ref="G11:I11"/>
    <mergeCell ref="G9:J9"/>
    <mergeCell ref="S18:T18"/>
    <mergeCell ref="E62:F63"/>
    <mergeCell ref="G62:I62"/>
    <mergeCell ref="J62:J63"/>
    <mergeCell ref="K62:L63"/>
    <mergeCell ref="M62:N63"/>
    <mergeCell ref="O62:P63"/>
    <mergeCell ref="Q62:R63"/>
    <mergeCell ref="S62:T63"/>
    <mergeCell ref="E44:F45"/>
    <mergeCell ref="G44:I44"/>
    <mergeCell ref="S44:T45"/>
    <mergeCell ref="Q44:R45"/>
    <mergeCell ref="O44:P45"/>
    <mergeCell ref="S46:T47"/>
    <mergeCell ref="Q46:R47"/>
    <mergeCell ref="O46:P47"/>
    <mergeCell ref="E46:F47"/>
    <mergeCell ref="G49:I49"/>
    <mergeCell ref="E21:F21"/>
    <mergeCell ref="J22:J23"/>
    <mergeCell ref="S36:T37"/>
    <mergeCell ref="Q36:R37"/>
    <mergeCell ref="G63:I63"/>
    <mergeCell ref="G64:J65"/>
    <mergeCell ref="S64:T64"/>
    <mergeCell ref="S65:T65"/>
    <mergeCell ref="A64:B65"/>
    <mergeCell ref="C64:D65"/>
    <mergeCell ref="E64:F65"/>
    <mergeCell ref="K64:L65"/>
    <mergeCell ref="M64:N65"/>
    <mergeCell ref="O64:P65"/>
    <mergeCell ref="Q64:R65"/>
  </mergeCells>
  <hyperlinks>
    <hyperlink ref="C8" location="Hoja1!B66" display="Política de SST"/>
    <hyperlink ref="C8:D8" location="'ESTRUCTURA PROCESO RESULTADO'!B72" display="Política de SST"/>
    <hyperlink ref="C9:D9" location="'ESTRUCTURA PROCESO RESULTADO'!B75" display="Objetivos y metas"/>
    <hyperlink ref="C10:D10" location="'ESTRUCTURA PROCESO RESULTADO'!B78" display="Plan de trabajo anual"/>
    <hyperlink ref="C11:D12" location="'ESTRUCTURA PROCESO RESULTADO'!B81" display="Responsabilidades"/>
    <hyperlink ref="C13:D13" location="'ESTRUCTURA PROCESO RESULTADO'!B86" display="Identificación de peligros y riesgos"/>
    <hyperlink ref="C14:D15" location="'ESTRUCTURA PROCESO RESULTADO'!B89" display="Funcionamiento del Copasst"/>
    <hyperlink ref="C16:D16" location="'ESTRUCTURA PROCESO RESULTADO'!B94" display="Recursos"/>
    <hyperlink ref="C19:D19" location="'ESTRUCTURA PROCESO RESULTADO'!B103" display="Plan de emergencias"/>
    <hyperlink ref="C20:D20" location="'ESTRUCTURA PROCESO RESULTADO'!B106" display="Capacitación en SST"/>
    <hyperlink ref="C21:D21" location="'ESTRUCTURA PROCESO RESULTADO'!B109" display="Autoevaluación"/>
    <hyperlink ref="C22:D23" location="'ESTRUCTURA PROCESO RESULTADO'!B112" display="Ejecución del plan de trabajo"/>
    <hyperlink ref="C26:D27" location="'ESTRUCTURA PROCESO RESULTADO'!B123" display="Plan de accidentalidad"/>
    <hyperlink ref="C30:D31" location="'ESTRUCTURA PROCESO RESULTADO'!B133" display="Simulacros"/>
    <hyperlink ref="C32:D33" location="'ESTRUCTURA PROCESO RESULTADO'!B138" display="Indice de Frecuencia de Accidentes de Trabajo"/>
    <hyperlink ref="C34:D35" location="'ESTRUCTURA PROCESO RESULTADO'!B142" display="Indice de Frecuencia de Accidentes de Trabajo con Incapacidad"/>
    <hyperlink ref="C36:D37" location="'ESTRUCTURA PROCESO RESULTADO'!B146" display="Indice de Severidad de Accidentes de Trabajo"/>
    <hyperlink ref="C38:D39" location="'ESTRUCTURA PROCESO RESULTADO'!B150" display="Indice de Lesiones Incapacitantes por A.T"/>
    <hyperlink ref="C40:D41" location="'ESTRUCTURA PROCESO RESULTADO'!B154" display="Tasa Accidentalidad"/>
    <hyperlink ref="C42:D43" location="'ESTRUCTURA PROCESO RESULTADO'!B160" display="Indice de Frecuecia de Ausentismo"/>
    <hyperlink ref="C44:D45" location="'ESTRUCTURA PROCESO RESULTADO'!B159" display="Indice de Severidad del Ausentismo"/>
    <hyperlink ref="C46:D47" location="'ESTRUCTURA PROCESO RESULTADO'!B168" display="Porcentaje de Tiempo Perdido"/>
    <hyperlink ref="C48:D49" location="'ESTRUCTURA PROCESO RESULTADO'!B172" display="Cobertura Induccion"/>
    <hyperlink ref="C50:D51" location="'ESTRUCTURA PROCESO RESULTADO'!B172" display="% Cubrimiento EPP "/>
    <hyperlink ref="C52:D53" location="'ESTRUCTURA PROCESO RESULTADO'!B178" display=" % uso EPP"/>
    <hyperlink ref="C54:D55" location="'ESTRUCTURA PROCESO RESULTADO'!B190" display="%Inspecciones realizadas"/>
    <hyperlink ref="C56:D57" location="'ESTRUCTURA PROCESO RESULTADO'!B196" display="Eficiencia condiciones mejoradas"/>
    <hyperlink ref="C58:D59" location="'ESTRUCTURA PROCESO RESULTADO'!B201" display="% Condiciones mejoradas"/>
    <hyperlink ref="C17:D17" location="'ESTRUCTURA PROCESO RESULTADO'!B97" display="Conservacion de los documentos"/>
    <hyperlink ref="C66:D67" location="'ESTRUCTURA PROCESO RESULTADO'!B215" display="Acciones correctivas"/>
    <hyperlink ref="C18:D18" location="'ESTRUCTURA PROCESO RESULTADO'!B100" display="Procedimiento DX condiciones de salud "/>
    <hyperlink ref="C24:D25" location="'ESTRUCTURA PROCESO RESULTADO'!B118" display="Ejecución del Plan de Capacitación"/>
    <hyperlink ref="C28:D29" location="'ESTRUCTURA PROCESO RESULTADO'!B128" display="Reporte de AT IT EL"/>
    <hyperlink ref="C60:D61" location="'ESTRUCTURA PROCESO RESULTADO'!B206" display="Cumplimiento de los requisitos normativos"/>
    <hyperlink ref="C62:D63" location="'ESTRUCTURA PROCESO RESULTADO'!B210" display="Cumplimiento de los objetivos de SST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2"/>
  <sheetViews>
    <sheetView workbookViewId="0">
      <selection activeCell="M1" sqref="M1:P1"/>
    </sheetView>
  </sheetViews>
  <sheetFormatPr baseColWidth="10" defaultRowHeight="15"/>
  <cols>
    <col min="1" max="9" width="8.7109375" style="1" customWidth="1"/>
    <col min="10" max="10" width="12" style="1" customWidth="1"/>
    <col min="11" max="21" width="8.7109375" style="1" customWidth="1"/>
    <col min="22" max="16384" width="11.42578125" style="1"/>
  </cols>
  <sheetData>
    <row r="1" spans="1:21" ht="15" customHeight="1">
      <c r="A1" s="99"/>
      <c r="B1" s="99"/>
      <c r="C1" s="99"/>
      <c r="D1" s="99"/>
      <c r="E1" s="85" t="s">
        <v>352</v>
      </c>
      <c r="F1" s="85"/>
      <c r="G1" s="85"/>
      <c r="H1" s="85"/>
      <c r="I1" s="85"/>
      <c r="J1" s="85"/>
      <c r="K1" s="85"/>
      <c r="L1" s="85"/>
      <c r="M1" s="86" t="s">
        <v>423</v>
      </c>
      <c r="N1" s="86"/>
      <c r="O1" s="86"/>
      <c r="P1" s="86"/>
    </row>
    <row r="2" spans="1:21" ht="15" customHeight="1">
      <c r="A2" s="99"/>
      <c r="B2" s="99"/>
      <c r="C2" s="99"/>
      <c r="D2" s="99"/>
      <c r="E2" s="73" t="s">
        <v>422</v>
      </c>
      <c r="F2" s="74"/>
      <c r="G2" s="74"/>
      <c r="H2" s="74"/>
      <c r="I2" s="74"/>
      <c r="J2" s="74"/>
      <c r="K2" s="74"/>
      <c r="L2" s="75"/>
      <c r="M2" s="76" t="s">
        <v>414</v>
      </c>
      <c r="N2" s="77"/>
      <c r="O2" s="76" t="s">
        <v>416</v>
      </c>
      <c r="P2" s="77"/>
    </row>
    <row r="3" spans="1:21" ht="15" customHeight="1">
      <c r="A3" s="99"/>
      <c r="B3" s="99"/>
      <c r="C3" s="99"/>
      <c r="D3" s="99"/>
      <c r="E3" s="78" t="s">
        <v>415</v>
      </c>
      <c r="F3" s="79"/>
      <c r="G3" s="79"/>
      <c r="H3" s="79"/>
      <c r="I3" s="79"/>
      <c r="J3" s="79"/>
      <c r="K3" s="79"/>
      <c r="L3" s="80"/>
      <c r="M3" s="76" t="s">
        <v>413</v>
      </c>
      <c r="N3" s="84"/>
      <c r="O3" s="84"/>
      <c r="P3" s="77"/>
    </row>
    <row r="4" spans="1:21" ht="15" customHeight="1">
      <c r="A4" s="99"/>
      <c r="B4" s="99"/>
      <c r="C4" s="99"/>
      <c r="D4" s="99"/>
      <c r="E4" s="81"/>
      <c r="F4" s="82"/>
      <c r="G4" s="82"/>
      <c r="H4" s="82"/>
      <c r="I4" s="82"/>
      <c r="J4" s="82"/>
      <c r="K4" s="82"/>
      <c r="L4" s="83"/>
      <c r="M4" s="76" t="s">
        <v>353</v>
      </c>
      <c r="N4" s="84"/>
      <c r="O4" s="84"/>
      <c r="P4" s="77"/>
    </row>
    <row r="5" spans="1:21" ht="60" customHeight="1">
      <c r="A5" s="270" t="s">
        <v>111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</row>
    <row r="6" spans="1:21" ht="79.5" customHeight="1">
      <c r="A6" s="268" t="s">
        <v>117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</row>
    <row r="7" spans="1:21">
      <c r="A7" s="283" t="s">
        <v>0</v>
      </c>
      <c r="B7" s="283"/>
      <c r="C7" s="283" t="s">
        <v>1</v>
      </c>
      <c r="D7" s="283"/>
      <c r="E7" s="283" t="s">
        <v>2</v>
      </c>
      <c r="F7" s="283"/>
      <c r="G7" s="283" t="s">
        <v>3</v>
      </c>
      <c r="H7" s="283"/>
      <c r="I7" s="283"/>
      <c r="J7" s="283"/>
      <c r="K7" s="283" t="s">
        <v>4</v>
      </c>
      <c r="L7" s="283"/>
      <c r="M7" s="283" t="s">
        <v>5</v>
      </c>
      <c r="N7" s="283"/>
      <c r="O7" s="283" t="s">
        <v>6</v>
      </c>
      <c r="P7" s="283"/>
      <c r="Q7" s="283" t="s">
        <v>7</v>
      </c>
      <c r="R7" s="283"/>
      <c r="S7" s="283" t="s">
        <v>8</v>
      </c>
      <c r="T7" s="283"/>
      <c r="U7" s="37" t="s">
        <v>9</v>
      </c>
    </row>
    <row r="8" spans="1:21" ht="15" customHeight="1">
      <c r="A8" s="282" t="s">
        <v>174</v>
      </c>
      <c r="B8" s="282"/>
      <c r="C8" s="211" t="s">
        <v>177</v>
      </c>
      <c r="D8" s="211"/>
      <c r="E8" s="279" t="s">
        <v>183</v>
      </c>
      <c r="F8" s="279"/>
      <c r="G8" s="279" t="s">
        <v>176</v>
      </c>
      <c r="H8" s="279"/>
      <c r="I8" s="279"/>
      <c r="J8" s="279" t="s">
        <v>118</v>
      </c>
      <c r="K8" s="279" t="s">
        <v>179</v>
      </c>
      <c r="L8" s="279"/>
      <c r="M8" s="279" t="s">
        <v>13</v>
      </c>
      <c r="N8" s="279"/>
      <c r="O8" s="273" t="s">
        <v>49</v>
      </c>
      <c r="P8" s="274"/>
      <c r="Q8" s="273" t="s">
        <v>37</v>
      </c>
      <c r="R8" s="274"/>
      <c r="S8" s="273" t="s">
        <v>178</v>
      </c>
      <c r="T8" s="274"/>
      <c r="U8" s="277"/>
    </row>
    <row r="9" spans="1:21" ht="23.25" customHeight="1">
      <c r="A9" s="282"/>
      <c r="B9" s="282"/>
      <c r="C9" s="211"/>
      <c r="D9" s="211"/>
      <c r="E9" s="279"/>
      <c r="F9" s="279"/>
      <c r="G9" s="282" t="s">
        <v>175</v>
      </c>
      <c r="H9" s="282"/>
      <c r="I9" s="282"/>
      <c r="J9" s="279"/>
      <c r="K9" s="279"/>
      <c r="L9" s="279"/>
      <c r="M9" s="279"/>
      <c r="N9" s="279"/>
      <c r="O9" s="275"/>
      <c r="P9" s="276"/>
      <c r="Q9" s="275"/>
      <c r="R9" s="276"/>
      <c r="S9" s="275"/>
      <c r="T9" s="276"/>
      <c r="U9" s="278"/>
    </row>
    <row r="10" spans="1:21" ht="28.5" customHeight="1">
      <c r="A10" s="273" t="s">
        <v>180</v>
      </c>
      <c r="B10" s="274"/>
      <c r="C10" s="132" t="s">
        <v>184</v>
      </c>
      <c r="D10" s="133"/>
      <c r="E10" s="273" t="s">
        <v>185</v>
      </c>
      <c r="F10" s="274"/>
      <c r="G10" s="282" t="s">
        <v>181</v>
      </c>
      <c r="H10" s="282"/>
      <c r="I10" s="282"/>
      <c r="J10" s="279" t="s">
        <v>118</v>
      </c>
      <c r="K10" s="279" t="s">
        <v>179</v>
      </c>
      <c r="L10" s="279"/>
      <c r="M10" s="279" t="s">
        <v>13</v>
      </c>
      <c r="N10" s="279"/>
      <c r="O10" s="273" t="s">
        <v>186</v>
      </c>
      <c r="P10" s="274"/>
      <c r="Q10" s="273" t="s">
        <v>37</v>
      </c>
      <c r="R10" s="274"/>
      <c r="S10" s="273" t="s">
        <v>252</v>
      </c>
      <c r="T10" s="274"/>
      <c r="U10" s="277"/>
    </row>
    <row r="11" spans="1:21" ht="34.5" customHeight="1">
      <c r="A11" s="275"/>
      <c r="B11" s="276"/>
      <c r="C11" s="134"/>
      <c r="D11" s="135"/>
      <c r="E11" s="275"/>
      <c r="F11" s="276"/>
      <c r="G11" s="280" t="s">
        <v>182</v>
      </c>
      <c r="H11" s="281"/>
      <c r="I11" s="281"/>
      <c r="J11" s="279"/>
      <c r="K11" s="279"/>
      <c r="L11" s="279"/>
      <c r="M11" s="279"/>
      <c r="N11" s="279"/>
      <c r="O11" s="275"/>
      <c r="P11" s="276"/>
      <c r="Q11" s="275"/>
      <c r="R11" s="276"/>
      <c r="S11" s="275"/>
      <c r="T11" s="276"/>
      <c r="U11" s="278"/>
    </row>
    <row r="12" spans="1:21" ht="33" customHeight="1">
      <c r="A12" s="273" t="s">
        <v>187</v>
      </c>
      <c r="B12" s="274"/>
      <c r="C12" s="132" t="s">
        <v>188</v>
      </c>
      <c r="D12" s="133"/>
      <c r="E12" s="273" t="s">
        <v>189</v>
      </c>
      <c r="F12" s="274"/>
      <c r="G12" s="280" t="s">
        <v>190</v>
      </c>
      <c r="H12" s="281"/>
      <c r="I12" s="281"/>
      <c r="J12" s="279" t="s">
        <v>118</v>
      </c>
      <c r="K12" s="279" t="s">
        <v>179</v>
      </c>
      <c r="L12" s="279"/>
      <c r="M12" s="279" t="s">
        <v>13</v>
      </c>
      <c r="N12" s="279"/>
      <c r="O12" s="273" t="s">
        <v>186</v>
      </c>
      <c r="P12" s="274"/>
      <c r="Q12" s="273" t="s">
        <v>37</v>
      </c>
      <c r="R12" s="274"/>
      <c r="S12" s="273" t="s">
        <v>251</v>
      </c>
      <c r="T12" s="274"/>
      <c r="U12" s="277"/>
    </row>
    <row r="13" spans="1:21">
      <c r="A13" s="275"/>
      <c r="B13" s="276"/>
      <c r="C13" s="134"/>
      <c r="D13" s="135"/>
      <c r="E13" s="275"/>
      <c r="F13" s="276"/>
      <c r="G13" s="280" t="s">
        <v>191</v>
      </c>
      <c r="H13" s="281"/>
      <c r="I13" s="281"/>
      <c r="J13" s="279"/>
      <c r="K13" s="279"/>
      <c r="L13" s="279"/>
      <c r="M13" s="279"/>
      <c r="N13" s="279"/>
      <c r="O13" s="275"/>
      <c r="P13" s="276"/>
      <c r="Q13" s="275"/>
      <c r="R13" s="276"/>
      <c r="S13" s="275"/>
      <c r="T13" s="276"/>
      <c r="U13" s="278"/>
    </row>
    <row r="14" spans="1:21" ht="30" customHeight="1">
      <c r="A14" s="273" t="s">
        <v>192</v>
      </c>
      <c r="B14" s="274"/>
      <c r="C14" s="273" t="s">
        <v>193</v>
      </c>
      <c r="D14" s="274"/>
      <c r="E14" s="273" t="s">
        <v>194</v>
      </c>
      <c r="F14" s="274"/>
      <c r="G14" s="280" t="s">
        <v>195</v>
      </c>
      <c r="H14" s="281"/>
      <c r="I14" s="281"/>
      <c r="J14" s="279" t="s">
        <v>118</v>
      </c>
      <c r="K14" s="279" t="s">
        <v>179</v>
      </c>
      <c r="L14" s="279"/>
      <c r="M14" s="279" t="s">
        <v>13</v>
      </c>
      <c r="N14" s="279"/>
      <c r="O14" s="273" t="s">
        <v>186</v>
      </c>
      <c r="P14" s="274"/>
      <c r="Q14" s="273" t="s">
        <v>37</v>
      </c>
      <c r="R14" s="274"/>
      <c r="S14" s="273" t="s">
        <v>253</v>
      </c>
      <c r="T14" s="274"/>
      <c r="U14" s="277"/>
    </row>
    <row r="15" spans="1:21">
      <c r="A15" s="275"/>
      <c r="B15" s="276"/>
      <c r="C15" s="275"/>
      <c r="D15" s="276"/>
      <c r="E15" s="275"/>
      <c r="F15" s="276"/>
      <c r="G15" s="280" t="s">
        <v>191</v>
      </c>
      <c r="H15" s="281"/>
      <c r="I15" s="281"/>
      <c r="J15" s="279"/>
      <c r="K15" s="279"/>
      <c r="L15" s="279"/>
      <c r="M15" s="279"/>
      <c r="N15" s="279"/>
      <c r="O15" s="275"/>
      <c r="P15" s="276"/>
      <c r="Q15" s="275"/>
      <c r="R15" s="276"/>
      <c r="S15" s="275"/>
      <c r="T15" s="276"/>
      <c r="U15" s="278"/>
    </row>
    <row r="16" spans="1:21" ht="34.5" customHeight="1">
      <c r="A16" s="273" t="s">
        <v>209</v>
      </c>
      <c r="B16" s="274"/>
      <c r="C16" s="273" t="s">
        <v>250</v>
      </c>
      <c r="D16" s="274"/>
      <c r="E16" s="273" t="s">
        <v>206</v>
      </c>
      <c r="F16" s="274"/>
      <c r="G16" s="280" t="s">
        <v>205</v>
      </c>
      <c r="H16" s="281"/>
      <c r="I16" s="281"/>
      <c r="J16" s="279" t="s">
        <v>118</v>
      </c>
      <c r="K16" s="279" t="s">
        <v>179</v>
      </c>
      <c r="L16" s="279"/>
      <c r="M16" s="279" t="s">
        <v>13</v>
      </c>
      <c r="N16" s="279"/>
      <c r="O16" s="273" t="s">
        <v>49</v>
      </c>
      <c r="P16" s="274"/>
      <c r="Q16" s="273" t="s">
        <v>37</v>
      </c>
      <c r="R16" s="274"/>
      <c r="S16" s="273" t="s">
        <v>254</v>
      </c>
      <c r="T16" s="274"/>
      <c r="U16" s="277"/>
    </row>
    <row r="17" spans="1:26">
      <c r="A17" s="275"/>
      <c r="B17" s="276"/>
      <c r="C17" s="275"/>
      <c r="D17" s="276"/>
      <c r="E17" s="275"/>
      <c r="F17" s="276"/>
      <c r="G17" s="280" t="s">
        <v>207</v>
      </c>
      <c r="H17" s="281"/>
      <c r="I17" s="281"/>
      <c r="J17" s="279"/>
      <c r="K17" s="279"/>
      <c r="L17" s="279"/>
      <c r="M17" s="279"/>
      <c r="N17" s="279"/>
      <c r="O17" s="275"/>
      <c r="P17" s="276"/>
      <c r="Q17" s="275"/>
      <c r="R17" s="276"/>
      <c r="S17" s="275"/>
      <c r="T17" s="276"/>
      <c r="U17" s="278"/>
    </row>
    <row r="19" spans="1:26" ht="67.5" customHeight="1">
      <c r="A19" s="268" t="s">
        <v>111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</row>
    <row r="20" spans="1:26" ht="15" customHeight="1">
      <c r="A20" s="216" t="s">
        <v>111</v>
      </c>
      <c r="B20" s="223" t="s">
        <v>168</v>
      </c>
      <c r="C20" s="223"/>
      <c r="D20" s="223"/>
      <c r="E20" s="223"/>
      <c r="F20" s="223"/>
      <c r="G20" s="223"/>
      <c r="H20" s="223"/>
      <c r="I20" s="223"/>
      <c r="J20" s="17" t="s">
        <v>120</v>
      </c>
      <c r="K20" s="17" t="s">
        <v>121</v>
      </c>
      <c r="L20" s="17" t="s">
        <v>122</v>
      </c>
      <c r="M20" s="18" t="s">
        <v>123</v>
      </c>
      <c r="N20" s="18" t="s">
        <v>124</v>
      </c>
      <c r="O20" s="18" t="s">
        <v>125</v>
      </c>
      <c r="P20" s="18" t="s">
        <v>126</v>
      </c>
      <c r="Q20" s="17" t="s">
        <v>127</v>
      </c>
      <c r="R20" s="17" t="s">
        <v>128</v>
      </c>
      <c r="S20" s="17" t="s">
        <v>129</v>
      </c>
      <c r="T20" s="17" t="s">
        <v>130</v>
      </c>
      <c r="U20" s="17" t="s">
        <v>131</v>
      </c>
      <c r="V20" s="17" t="s">
        <v>9</v>
      </c>
      <c r="W20" s="256" t="s">
        <v>113</v>
      </c>
      <c r="X20" s="257"/>
      <c r="Y20" s="258"/>
    </row>
    <row r="21" spans="1:26">
      <c r="A21" s="216"/>
      <c r="B21" s="224" t="str">
        <f>G8</f>
        <v xml:space="preserve">ACTIVIDADES REALIZADAS </v>
      </c>
      <c r="C21" s="224"/>
      <c r="D21" s="224"/>
      <c r="E21" s="224"/>
      <c r="F21" s="224"/>
      <c r="G21" s="224"/>
      <c r="H21" s="224"/>
      <c r="I21" s="224"/>
      <c r="J21" s="23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22">
        <f>U8</f>
        <v>0</v>
      </c>
      <c r="W21" s="69"/>
      <c r="X21" s="69"/>
      <c r="Y21" s="69"/>
    </row>
    <row r="22" spans="1:26">
      <c r="A22" s="216"/>
      <c r="B22" s="224" t="str">
        <f>G9</f>
        <v>ACTIVIDADES PROGRAMADAS</v>
      </c>
      <c r="C22" s="224"/>
      <c r="D22" s="224"/>
      <c r="E22" s="224"/>
      <c r="F22" s="224"/>
      <c r="G22" s="224"/>
      <c r="H22" s="224"/>
      <c r="I22" s="224"/>
      <c r="J22" s="23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22"/>
      <c r="W22" s="69"/>
      <c r="X22" s="69"/>
      <c r="Y22" s="69"/>
    </row>
    <row r="23" spans="1:26">
      <c r="A23" s="224" t="s">
        <v>170</v>
      </c>
      <c r="B23" s="224"/>
      <c r="C23" s="224"/>
      <c r="D23" s="224"/>
      <c r="E23" s="224"/>
      <c r="F23" s="224"/>
      <c r="G23" s="224"/>
      <c r="H23" s="224"/>
      <c r="I23" s="224"/>
      <c r="J23" s="23" t="e">
        <f>J21/J22*100</f>
        <v>#DIV/0!</v>
      </c>
      <c r="K23" s="23" t="e">
        <f t="shared" ref="K23:U23" si="0">K21/K22*100</f>
        <v>#DIV/0!</v>
      </c>
      <c r="L23" s="23" t="e">
        <f t="shared" si="0"/>
        <v>#DIV/0!</v>
      </c>
      <c r="M23" s="23" t="e">
        <f t="shared" si="0"/>
        <v>#DIV/0!</v>
      </c>
      <c r="N23" s="23" t="e">
        <f t="shared" si="0"/>
        <v>#DIV/0!</v>
      </c>
      <c r="O23" s="23" t="e">
        <f t="shared" si="0"/>
        <v>#DIV/0!</v>
      </c>
      <c r="P23" s="23" t="e">
        <f t="shared" si="0"/>
        <v>#DIV/0!</v>
      </c>
      <c r="Q23" s="23" t="e">
        <f t="shared" si="0"/>
        <v>#DIV/0!</v>
      </c>
      <c r="R23" s="23" t="e">
        <f t="shared" si="0"/>
        <v>#DIV/0!</v>
      </c>
      <c r="S23" s="23" t="e">
        <f t="shared" si="0"/>
        <v>#DIV/0!</v>
      </c>
      <c r="T23" s="23" t="e">
        <f t="shared" si="0"/>
        <v>#DIV/0!</v>
      </c>
      <c r="U23" s="23" t="e">
        <f t="shared" si="0"/>
        <v>#DIV/0!</v>
      </c>
      <c r="V23" s="222"/>
      <c r="W23" s="69"/>
      <c r="X23" s="69"/>
      <c r="Y23" s="69"/>
    </row>
    <row r="24" spans="1:26">
      <c r="A24" s="224" t="s">
        <v>171</v>
      </c>
      <c r="B24" s="224"/>
      <c r="C24" s="224"/>
      <c r="D24" s="224"/>
      <c r="E24" s="224"/>
      <c r="F24" s="224"/>
      <c r="G24" s="224"/>
      <c r="H24" s="224"/>
      <c r="I24" s="224"/>
      <c r="J24" s="228" t="e">
        <f>SUM(J23:U23)/12</f>
        <v>#DIV/0!</v>
      </c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2"/>
      <c r="W24" s="69"/>
      <c r="X24" s="69"/>
      <c r="Y24" s="69"/>
    </row>
    <row r="26" spans="1:26" ht="15" customHeight="1">
      <c r="A26" s="216" t="s">
        <v>111</v>
      </c>
      <c r="B26" s="223" t="s">
        <v>168</v>
      </c>
      <c r="C26" s="223"/>
      <c r="D26" s="223"/>
      <c r="E26" s="223"/>
      <c r="F26" s="223"/>
      <c r="G26" s="223"/>
      <c r="H26" s="223"/>
      <c r="I26" s="223"/>
      <c r="J26" s="29">
        <f>PORTADA!B5</f>
        <v>2021</v>
      </c>
      <c r="K26" s="17" t="s">
        <v>120</v>
      </c>
      <c r="L26" s="17" t="s">
        <v>121</v>
      </c>
      <c r="M26" s="17" t="s">
        <v>122</v>
      </c>
      <c r="N26" s="18" t="s">
        <v>123</v>
      </c>
      <c r="O26" s="18" t="s">
        <v>124</v>
      </c>
      <c r="P26" s="18" t="s">
        <v>125</v>
      </c>
      <c r="Q26" s="18" t="s">
        <v>126</v>
      </c>
      <c r="R26" s="17" t="s">
        <v>127</v>
      </c>
      <c r="S26" s="17" t="s">
        <v>128</v>
      </c>
      <c r="T26" s="17" t="s">
        <v>129</v>
      </c>
      <c r="U26" s="17" t="s">
        <v>130</v>
      </c>
      <c r="V26" s="17" t="s">
        <v>131</v>
      </c>
      <c r="W26" s="17" t="s">
        <v>9</v>
      </c>
      <c r="X26" s="18" t="s">
        <v>113</v>
      </c>
      <c r="Y26" s="18"/>
      <c r="Z26" s="18"/>
    </row>
    <row r="27" spans="1:26">
      <c r="A27" s="216"/>
      <c r="B27" s="224" t="str">
        <f>G10</f>
        <v xml:space="preserve">No. De trabajadores confirmados con enfermedad laboral por DME nuevos + antiguos </v>
      </c>
      <c r="C27" s="252"/>
      <c r="D27" s="252"/>
      <c r="E27" s="252"/>
      <c r="F27" s="252"/>
      <c r="G27" s="252"/>
      <c r="H27" s="252"/>
      <c r="I27" s="252"/>
      <c r="J27" s="228" t="e">
        <f>K29/J29*100</f>
        <v>#DIV/0!</v>
      </c>
      <c r="K27" s="2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253">
        <f>U10</f>
        <v>0</v>
      </c>
      <c r="X27" s="30"/>
      <c r="Y27" s="31"/>
      <c r="Z27" s="32"/>
    </row>
    <row r="28" spans="1:26">
      <c r="A28" s="216"/>
      <c r="B28" s="224" t="str">
        <f>G11</f>
        <v>Total de Trabajadores expuestos</v>
      </c>
      <c r="C28" s="252"/>
      <c r="D28" s="252"/>
      <c r="E28" s="252"/>
      <c r="F28" s="252"/>
      <c r="G28" s="252"/>
      <c r="H28" s="252"/>
      <c r="I28" s="252"/>
      <c r="J28" s="22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54"/>
      <c r="X28" s="33"/>
      <c r="Y28" s="34"/>
      <c r="Z28" s="35"/>
    </row>
    <row r="29" spans="1:26">
      <c r="J29" s="39">
        <f>SUM(K27:V27)</f>
        <v>0</v>
      </c>
      <c r="K29" s="39">
        <f>SUM(K28:V28)</f>
        <v>0</v>
      </c>
    </row>
    <row r="30" spans="1:26" ht="15" customHeight="1">
      <c r="A30" s="216" t="s">
        <v>111</v>
      </c>
      <c r="B30" s="223" t="s">
        <v>168</v>
      </c>
      <c r="C30" s="223"/>
      <c r="D30" s="223"/>
      <c r="E30" s="223"/>
      <c r="F30" s="223"/>
      <c r="G30" s="223"/>
      <c r="H30" s="223"/>
      <c r="I30" s="223"/>
      <c r="J30" s="29">
        <f>J26</f>
        <v>2021</v>
      </c>
      <c r="K30" s="17" t="s">
        <v>120</v>
      </c>
      <c r="L30" s="17" t="s">
        <v>121</v>
      </c>
      <c r="M30" s="17" t="s">
        <v>122</v>
      </c>
      <c r="N30" s="18" t="s">
        <v>123</v>
      </c>
      <c r="O30" s="18" t="s">
        <v>124</v>
      </c>
      <c r="P30" s="18" t="s">
        <v>125</v>
      </c>
      <c r="Q30" s="18" t="s">
        <v>126</v>
      </c>
      <c r="R30" s="17" t="s">
        <v>127</v>
      </c>
      <c r="S30" s="17" t="s">
        <v>128</v>
      </c>
      <c r="T30" s="17" t="s">
        <v>129</v>
      </c>
      <c r="U30" s="17" t="s">
        <v>130</v>
      </c>
      <c r="V30" s="17" t="s">
        <v>131</v>
      </c>
      <c r="W30" s="17" t="s">
        <v>9</v>
      </c>
      <c r="X30" s="18" t="s">
        <v>113</v>
      </c>
      <c r="Y30" s="18"/>
      <c r="Z30" s="18"/>
    </row>
    <row r="31" spans="1:26">
      <c r="A31" s="216"/>
      <c r="B31" s="224" t="str">
        <f>G12</f>
        <v>No. De trabajadores Nuevos confirmados de enfermedad laboral por DME</v>
      </c>
      <c r="C31" s="252"/>
      <c r="D31" s="252"/>
      <c r="E31" s="252"/>
      <c r="F31" s="252"/>
      <c r="G31" s="252"/>
      <c r="H31" s="252"/>
      <c r="I31" s="252"/>
      <c r="J31" s="228" t="e">
        <f>K33/J33*100</f>
        <v>#DIV/0!</v>
      </c>
      <c r="K31" s="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253">
        <f>U12</f>
        <v>0</v>
      </c>
      <c r="X31" s="30"/>
      <c r="Y31" s="31"/>
      <c r="Z31" s="32"/>
    </row>
    <row r="32" spans="1:26">
      <c r="A32" s="216"/>
      <c r="B32" s="224" t="str">
        <f>G13</f>
        <v>No. Total de trabajadores expuestos</v>
      </c>
      <c r="C32" s="252"/>
      <c r="D32" s="252"/>
      <c r="E32" s="252"/>
      <c r="F32" s="252"/>
      <c r="G32" s="252"/>
      <c r="H32" s="252"/>
      <c r="I32" s="252"/>
      <c r="J32" s="22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54"/>
      <c r="X32" s="33"/>
      <c r="Y32" s="34"/>
      <c r="Z32" s="35"/>
    </row>
    <row r="33" spans="1:26">
      <c r="J33" s="39">
        <f>SUM(K32:V32)</f>
        <v>0</v>
      </c>
      <c r="K33" s="39">
        <f>SUM(K31:V31)</f>
        <v>0</v>
      </c>
      <c r="L33" s="39"/>
    </row>
    <row r="34" spans="1:26" ht="15" customHeight="1">
      <c r="A34" s="216" t="s">
        <v>111</v>
      </c>
      <c r="B34" s="223" t="s">
        <v>168</v>
      </c>
      <c r="C34" s="223"/>
      <c r="D34" s="223"/>
      <c r="E34" s="223"/>
      <c r="F34" s="223"/>
      <c r="G34" s="223"/>
      <c r="H34" s="223"/>
      <c r="I34" s="223"/>
      <c r="J34" s="29">
        <f>J30</f>
        <v>2021</v>
      </c>
      <c r="K34" s="17" t="s">
        <v>120</v>
      </c>
      <c r="L34" s="17" t="s">
        <v>121</v>
      </c>
      <c r="M34" s="17" t="s">
        <v>122</v>
      </c>
      <c r="N34" s="18" t="s">
        <v>123</v>
      </c>
      <c r="O34" s="18" t="s">
        <v>124</v>
      </c>
      <c r="P34" s="18" t="s">
        <v>125</v>
      </c>
      <c r="Q34" s="18" t="s">
        <v>126</v>
      </c>
      <c r="R34" s="17" t="s">
        <v>127</v>
      </c>
      <c r="S34" s="17" t="s">
        <v>128</v>
      </c>
      <c r="T34" s="17" t="s">
        <v>129</v>
      </c>
      <c r="U34" s="17" t="s">
        <v>130</v>
      </c>
      <c r="V34" s="17" t="s">
        <v>131</v>
      </c>
      <c r="W34" s="17" t="s">
        <v>9</v>
      </c>
      <c r="X34" s="18" t="s">
        <v>113</v>
      </c>
      <c r="Y34" s="18"/>
      <c r="Z34" s="18"/>
    </row>
    <row r="35" spans="1:26">
      <c r="A35" s="216"/>
      <c r="B35" s="224" t="str">
        <f>G14</f>
        <v>(No. De trabajadores identificados con molestias y/o enfermedad general asociadas con DME nuevos + antiguos</v>
      </c>
      <c r="C35" s="252"/>
      <c r="D35" s="252"/>
      <c r="E35" s="252"/>
      <c r="F35" s="252"/>
      <c r="G35" s="252"/>
      <c r="H35" s="252"/>
      <c r="I35" s="252"/>
      <c r="J35" s="228" t="e">
        <f>J37/K37*100</f>
        <v>#DIV/0!</v>
      </c>
      <c r="K35" s="2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253">
        <f>U14</f>
        <v>0</v>
      </c>
      <c r="X35" s="30"/>
      <c r="Y35" s="31"/>
      <c r="Z35" s="32"/>
    </row>
    <row r="36" spans="1:26">
      <c r="A36" s="216"/>
      <c r="B36" s="224" t="str">
        <f>G15</f>
        <v>No. Total de trabajadores expuestos</v>
      </c>
      <c r="C36" s="252"/>
      <c r="D36" s="252"/>
      <c r="E36" s="252"/>
      <c r="F36" s="252"/>
      <c r="G36" s="252"/>
      <c r="H36" s="252"/>
      <c r="I36" s="252"/>
      <c r="J36" s="228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54"/>
      <c r="X36" s="33"/>
      <c r="Y36" s="34"/>
      <c r="Z36" s="35"/>
    </row>
    <row r="37" spans="1:26">
      <c r="J37" s="39">
        <f>SUM(K35:V35)</f>
        <v>0</v>
      </c>
      <c r="K37" s="39">
        <f>SUM(K36:V36)</f>
        <v>0</v>
      </c>
      <c r="L37" s="39"/>
    </row>
    <row r="38" spans="1:26" ht="15" customHeight="1">
      <c r="A38" s="216" t="s">
        <v>111</v>
      </c>
      <c r="B38" s="223" t="s">
        <v>168</v>
      </c>
      <c r="C38" s="223"/>
      <c r="D38" s="223"/>
      <c r="E38" s="223"/>
      <c r="F38" s="223"/>
      <c r="G38" s="223"/>
      <c r="H38" s="223"/>
      <c r="I38" s="223"/>
      <c r="J38" s="17" t="s">
        <v>120</v>
      </c>
      <c r="K38" s="17" t="s">
        <v>121</v>
      </c>
      <c r="L38" s="17" t="s">
        <v>122</v>
      </c>
      <c r="M38" s="18" t="s">
        <v>123</v>
      </c>
      <c r="N38" s="18" t="s">
        <v>124</v>
      </c>
      <c r="O38" s="18" t="s">
        <v>125</v>
      </c>
      <c r="P38" s="18" t="s">
        <v>126</v>
      </c>
      <c r="Q38" s="17" t="s">
        <v>127</v>
      </c>
      <c r="R38" s="17" t="s">
        <v>128</v>
      </c>
      <c r="S38" s="17" t="s">
        <v>129</v>
      </c>
      <c r="T38" s="17" t="s">
        <v>130</v>
      </c>
      <c r="U38" s="17" t="s">
        <v>131</v>
      </c>
      <c r="V38" s="17" t="s">
        <v>9</v>
      </c>
      <c r="W38" s="256" t="s">
        <v>113</v>
      </c>
      <c r="X38" s="257"/>
      <c r="Y38" s="258"/>
    </row>
    <row r="39" spans="1:26">
      <c r="A39" s="216"/>
      <c r="B39" s="224" t="str">
        <f>G16</f>
        <v>N° de inspecciones a puestos de trabajo realizadas</v>
      </c>
      <c r="C39" s="224"/>
      <c r="D39" s="224"/>
      <c r="E39" s="224"/>
      <c r="F39" s="224"/>
      <c r="G39" s="224"/>
      <c r="H39" s="224"/>
      <c r="I39" s="224"/>
      <c r="J39" s="23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22">
        <f>U16</f>
        <v>0</v>
      </c>
      <c r="W39" s="69"/>
      <c r="X39" s="69"/>
      <c r="Y39" s="69"/>
    </row>
    <row r="40" spans="1:26">
      <c r="A40" s="216"/>
      <c r="B40" s="224" t="str">
        <f>G17</f>
        <v>N° de inspecciones planeadas</v>
      </c>
      <c r="C40" s="224"/>
      <c r="D40" s="224"/>
      <c r="E40" s="224"/>
      <c r="F40" s="224"/>
      <c r="G40" s="224"/>
      <c r="H40" s="224"/>
      <c r="I40" s="224"/>
      <c r="J40" s="23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22"/>
      <c r="W40" s="69"/>
      <c r="X40" s="69"/>
      <c r="Y40" s="69"/>
    </row>
    <row r="41" spans="1:26">
      <c r="A41" s="224" t="s">
        <v>170</v>
      </c>
      <c r="B41" s="224"/>
      <c r="C41" s="224"/>
      <c r="D41" s="224"/>
      <c r="E41" s="224"/>
      <c r="F41" s="224"/>
      <c r="G41" s="224"/>
      <c r="H41" s="224"/>
      <c r="I41" s="224"/>
      <c r="J41" s="23" t="e">
        <f>J39/J40*100</f>
        <v>#DIV/0!</v>
      </c>
      <c r="K41" s="23" t="e">
        <f t="shared" ref="K41:U41" si="1">K39/K40*100</f>
        <v>#DIV/0!</v>
      </c>
      <c r="L41" s="23" t="e">
        <f t="shared" si="1"/>
        <v>#DIV/0!</v>
      </c>
      <c r="M41" s="23" t="e">
        <f t="shared" si="1"/>
        <v>#DIV/0!</v>
      </c>
      <c r="N41" s="23" t="e">
        <f t="shared" si="1"/>
        <v>#DIV/0!</v>
      </c>
      <c r="O41" s="23" t="e">
        <f t="shared" si="1"/>
        <v>#DIV/0!</v>
      </c>
      <c r="P41" s="23" t="e">
        <f t="shared" si="1"/>
        <v>#DIV/0!</v>
      </c>
      <c r="Q41" s="23" t="e">
        <f t="shared" si="1"/>
        <v>#DIV/0!</v>
      </c>
      <c r="R41" s="23" t="e">
        <f t="shared" si="1"/>
        <v>#DIV/0!</v>
      </c>
      <c r="S41" s="23" t="e">
        <f t="shared" si="1"/>
        <v>#DIV/0!</v>
      </c>
      <c r="T41" s="23" t="e">
        <f t="shared" si="1"/>
        <v>#DIV/0!</v>
      </c>
      <c r="U41" s="23" t="e">
        <f t="shared" si="1"/>
        <v>#DIV/0!</v>
      </c>
      <c r="V41" s="222"/>
      <c r="W41" s="69"/>
      <c r="X41" s="69"/>
      <c r="Y41" s="69"/>
    </row>
    <row r="42" spans="1:26">
      <c r="A42" s="224" t="s">
        <v>171</v>
      </c>
      <c r="B42" s="224"/>
      <c r="C42" s="224"/>
      <c r="D42" s="224"/>
      <c r="E42" s="224"/>
      <c r="F42" s="224"/>
      <c r="G42" s="224"/>
      <c r="H42" s="224"/>
      <c r="I42" s="224"/>
      <c r="J42" s="228" t="e">
        <f>SUM(J41:U41)/12</f>
        <v>#DIV/0!</v>
      </c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2"/>
      <c r="W42" s="69"/>
      <c r="X42" s="69"/>
      <c r="Y42" s="69"/>
    </row>
  </sheetData>
  <mergeCells count="119">
    <mergeCell ref="A1:D4"/>
    <mergeCell ref="E2:L2"/>
    <mergeCell ref="M2:N2"/>
    <mergeCell ref="O2:P2"/>
    <mergeCell ref="E3:L4"/>
    <mergeCell ref="M3:P3"/>
    <mergeCell ref="M4:P4"/>
    <mergeCell ref="A5:U5"/>
    <mergeCell ref="E1:L1"/>
    <mergeCell ref="M1:P1"/>
    <mergeCell ref="A6:U6"/>
    <mergeCell ref="G8:I8"/>
    <mergeCell ref="G9:I9"/>
    <mergeCell ref="K8:L9"/>
    <mergeCell ref="M8:N9"/>
    <mergeCell ref="O8:P9"/>
    <mergeCell ref="Q8:R9"/>
    <mergeCell ref="O7:P7"/>
    <mergeCell ref="Q7:R7"/>
    <mergeCell ref="S7:T7"/>
    <mergeCell ref="A7:B7"/>
    <mergeCell ref="C7:D7"/>
    <mergeCell ref="E7:F7"/>
    <mergeCell ref="G7:J7"/>
    <mergeCell ref="K7:L7"/>
    <mergeCell ref="M7:N7"/>
    <mergeCell ref="S10:T11"/>
    <mergeCell ref="U10:U11"/>
    <mergeCell ref="S8:T9"/>
    <mergeCell ref="U8:U9"/>
    <mergeCell ref="G16:I16"/>
    <mergeCell ref="G17:I17"/>
    <mergeCell ref="J8:J9"/>
    <mergeCell ref="A8:B9"/>
    <mergeCell ref="C8:D9"/>
    <mergeCell ref="E8:F9"/>
    <mergeCell ref="G10:I10"/>
    <mergeCell ref="G11:I11"/>
    <mergeCell ref="G12:I12"/>
    <mergeCell ref="G13:I13"/>
    <mergeCell ref="G14:I14"/>
    <mergeCell ref="G15:I15"/>
    <mergeCell ref="A10:B11"/>
    <mergeCell ref="C10:D11"/>
    <mergeCell ref="E10:F11"/>
    <mergeCell ref="J16:J17"/>
    <mergeCell ref="A16:B17"/>
    <mergeCell ref="C16:D17"/>
    <mergeCell ref="E16:F17"/>
    <mergeCell ref="K16:L17"/>
    <mergeCell ref="J10:J11"/>
    <mergeCell ref="O10:P11"/>
    <mergeCell ref="Q10:R11"/>
    <mergeCell ref="J12:J13"/>
    <mergeCell ref="A12:B13"/>
    <mergeCell ref="C12:D13"/>
    <mergeCell ref="E12:F13"/>
    <mergeCell ref="K12:L13"/>
    <mergeCell ref="M12:N13"/>
    <mergeCell ref="O12:P13"/>
    <mergeCell ref="Q12:R13"/>
    <mergeCell ref="K10:L11"/>
    <mergeCell ref="M10:N11"/>
    <mergeCell ref="O16:P17"/>
    <mergeCell ref="Q16:R17"/>
    <mergeCell ref="S16:T17"/>
    <mergeCell ref="U16:U17"/>
    <mergeCell ref="A19:U19"/>
    <mergeCell ref="U12:U13"/>
    <mergeCell ref="A14:B15"/>
    <mergeCell ref="C14:D15"/>
    <mergeCell ref="E14:F15"/>
    <mergeCell ref="K14:L15"/>
    <mergeCell ref="M14:N15"/>
    <mergeCell ref="O14:P15"/>
    <mergeCell ref="Q14:R15"/>
    <mergeCell ref="S14:T15"/>
    <mergeCell ref="U14:U15"/>
    <mergeCell ref="J14:J15"/>
    <mergeCell ref="M16:N17"/>
    <mergeCell ref="S12:T13"/>
    <mergeCell ref="A26:A28"/>
    <mergeCell ref="B26:I26"/>
    <mergeCell ref="B27:I27"/>
    <mergeCell ref="J27:J28"/>
    <mergeCell ref="W27:W28"/>
    <mergeCell ref="B28:I28"/>
    <mergeCell ref="A20:A22"/>
    <mergeCell ref="B20:I20"/>
    <mergeCell ref="B21:I21"/>
    <mergeCell ref="V21:V24"/>
    <mergeCell ref="W21:Y24"/>
    <mergeCell ref="B22:I22"/>
    <mergeCell ref="A23:I23"/>
    <mergeCell ref="A24:I24"/>
    <mergeCell ref="J24:U24"/>
    <mergeCell ref="W20:Y20"/>
    <mergeCell ref="A34:A36"/>
    <mergeCell ref="B34:I34"/>
    <mergeCell ref="B35:I35"/>
    <mergeCell ref="J35:J36"/>
    <mergeCell ref="W35:W36"/>
    <mergeCell ref="B36:I36"/>
    <mergeCell ref="A30:A32"/>
    <mergeCell ref="B30:I30"/>
    <mergeCell ref="B31:I31"/>
    <mergeCell ref="J31:J32"/>
    <mergeCell ref="W31:W32"/>
    <mergeCell ref="B32:I32"/>
    <mergeCell ref="A38:A40"/>
    <mergeCell ref="B38:I38"/>
    <mergeCell ref="W38:Y38"/>
    <mergeCell ref="B39:I39"/>
    <mergeCell ref="V39:V42"/>
    <mergeCell ref="W39:Y42"/>
    <mergeCell ref="B40:I40"/>
    <mergeCell ref="A41:I41"/>
    <mergeCell ref="A42:I42"/>
    <mergeCell ref="J42:U42"/>
  </mergeCells>
  <hyperlinks>
    <hyperlink ref="C8:D9" location="'PVE DME'!B21" display="Cumplimiento Actividades PVE DME"/>
    <hyperlink ref="C10:D11" location="'PVE DME'!B27" display="Prevalencia de EL por causas asociadas a DME"/>
    <hyperlink ref="C12:D13" location="'PVE DME'!B31" display="Incidencia de EL por causas asociadas al PVE DM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1"/>
  <sheetViews>
    <sheetView workbookViewId="0">
      <selection activeCell="M1" sqref="M1:P1"/>
    </sheetView>
  </sheetViews>
  <sheetFormatPr baseColWidth="10" defaultRowHeight="15"/>
  <cols>
    <col min="1" max="21" width="8.7109375" style="1" customWidth="1"/>
    <col min="22" max="16384" width="11.42578125" style="1"/>
  </cols>
  <sheetData>
    <row r="1" spans="1:21" ht="15" customHeight="1">
      <c r="A1" s="99"/>
      <c r="B1" s="99"/>
      <c r="C1" s="99"/>
      <c r="D1" s="99"/>
      <c r="E1" s="85" t="s">
        <v>352</v>
      </c>
      <c r="F1" s="85"/>
      <c r="G1" s="85"/>
      <c r="H1" s="85"/>
      <c r="I1" s="85"/>
      <c r="J1" s="85"/>
      <c r="K1" s="85"/>
      <c r="L1" s="85"/>
      <c r="M1" s="86" t="s">
        <v>423</v>
      </c>
      <c r="N1" s="86"/>
      <c r="O1" s="86"/>
      <c r="P1" s="86"/>
    </row>
    <row r="2" spans="1:21" ht="15" customHeight="1">
      <c r="A2" s="99"/>
      <c r="B2" s="99"/>
      <c r="C2" s="99"/>
      <c r="D2" s="99"/>
      <c r="E2" s="73" t="s">
        <v>422</v>
      </c>
      <c r="F2" s="74"/>
      <c r="G2" s="74"/>
      <c r="H2" s="74"/>
      <c r="I2" s="74"/>
      <c r="J2" s="74"/>
      <c r="K2" s="74"/>
      <c r="L2" s="75"/>
      <c r="M2" s="76" t="s">
        <v>414</v>
      </c>
      <c r="N2" s="77"/>
      <c r="O2" s="76" t="s">
        <v>417</v>
      </c>
      <c r="P2" s="77"/>
    </row>
    <row r="3" spans="1:21" ht="15" customHeight="1">
      <c r="A3" s="99"/>
      <c r="B3" s="99"/>
      <c r="C3" s="99"/>
      <c r="D3" s="99"/>
      <c r="E3" s="78" t="s">
        <v>415</v>
      </c>
      <c r="F3" s="79"/>
      <c r="G3" s="79"/>
      <c r="H3" s="79"/>
      <c r="I3" s="79"/>
      <c r="J3" s="79"/>
      <c r="K3" s="79"/>
      <c r="L3" s="80"/>
      <c r="M3" s="76" t="s">
        <v>413</v>
      </c>
      <c r="N3" s="84"/>
      <c r="O3" s="84"/>
      <c r="P3" s="77"/>
    </row>
    <row r="4" spans="1:21" ht="15" customHeight="1">
      <c r="A4" s="99"/>
      <c r="B4" s="99"/>
      <c r="C4" s="99"/>
      <c r="D4" s="99"/>
      <c r="E4" s="81"/>
      <c r="F4" s="82"/>
      <c r="G4" s="82"/>
      <c r="H4" s="82"/>
      <c r="I4" s="82"/>
      <c r="J4" s="82"/>
      <c r="K4" s="82"/>
      <c r="L4" s="83"/>
      <c r="M4" s="76" t="s">
        <v>353</v>
      </c>
      <c r="N4" s="84"/>
      <c r="O4" s="84"/>
      <c r="P4" s="77"/>
    </row>
    <row r="5" spans="1:21" ht="60" customHeight="1">
      <c r="A5" s="270" t="s">
        <v>111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</row>
    <row r="6" spans="1:21" ht="79.5" customHeight="1">
      <c r="A6" s="268" t="s">
        <v>117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</row>
    <row r="7" spans="1:21">
      <c r="A7" s="283" t="s">
        <v>0</v>
      </c>
      <c r="B7" s="283"/>
      <c r="C7" s="283" t="s">
        <v>1</v>
      </c>
      <c r="D7" s="283"/>
      <c r="E7" s="283" t="s">
        <v>2</v>
      </c>
      <c r="F7" s="283"/>
      <c r="G7" s="283" t="s">
        <v>3</v>
      </c>
      <c r="H7" s="283"/>
      <c r="I7" s="283"/>
      <c r="J7" s="283"/>
      <c r="K7" s="283" t="s">
        <v>4</v>
      </c>
      <c r="L7" s="283"/>
      <c r="M7" s="283" t="s">
        <v>5</v>
      </c>
      <c r="N7" s="283"/>
      <c r="O7" s="283" t="s">
        <v>6</v>
      </c>
      <c r="P7" s="283"/>
      <c r="Q7" s="283" t="s">
        <v>7</v>
      </c>
      <c r="R7" s="283"/>
      <c r="S7" s="283" t="s">
        <v>8</v>
      </c>
      <c r="T7" s="283"/>
      <c r="U7" s="37" t="s">
        <v>9</v>
      </c>
    </row>
    <row r="8" spans="1:21" ht="15" customHeight="1">
      <c r="A8" s="282" t="s">
        <v>174</v>
      </c>
      <c r="B8" s="282"/>
      <c r="C8" s="132" t="s">
        <v>197</v>
      </c>
      <c r="D8" s="133"/>
      <c r="E8" s="279" t="s">
        <v>259</v>
      </c>
      <c r="F8" s="279"/>
      <c r="G8" s="279" t="s">
        <v>198</v>
      </c>
      <c r="H8" s="279"/>
      <c r="I8" s="279"/>
      <c r="J8" s="279" t="s">
        <v>118</v>
      </c>
      <c r="K8" s="279" t="s">
        <v>196</v>
      </c>
      <c r="L8" s="279"/>
      <c r="M8" s="279" t="s">
        <v>249</v>
      </c>
      <c r="N8" s="279"/>
      <c r="O8" s="273" t="s">
        <v>51</v>
      </c>
      <c r="P8" s="274"/>
      <c r="Q8" s="273" t="s">
        <v>256</v>
      </c>
      <c r="R8" s="274"/>
      <c r="S8" s="273" t="s">
        <v>263</v>
      </c>
      <c r="T8" s="274"/>
      <c r="U8" s="277"/>
    </row>
    <row r="9" spans="1:21" ht="23.25" customHeight="1">
      <c r="A9" s="282"/>
      <c r="B9" s="282"/>
      <c r="C9" s="134"/>
      <c r="D9" s="135"/>
      <c r="E9" s="279"/>
      <c r="F9" s="279"/>
      <c r="G9" s="282" t="s">
        <v>199</v>
      </c>
      <c r="H9" s="282"/>
      <c r="I9" s="282"/>
      <c r="J9" s="279"/>
      <c r="K9" s="279"/>
      <c r="L9" s="279"/>
      <c r="M9" s="279"/>
      <c r="N9" s="279"/>
      <c r="O9" s="275"/>
      <c r="P9" s="276"/>
      <c r="Q9" s="275"/>
      <c r="R9" s="276"/>
      <c r="S9" s="275"/>
      <c r="T9" s="276"/>
      <c r="U9" s="278"/>
    </row>
    <row r="10" spans="1:21" ht="15" customHeight="1">
      <c r="A10" s="273" t="s">
        <v>200</v>
      </c>
      <c r="B10" s="274"/>
      <c r="C10" s="132" t="s">
        <v>201</v>
      </c>
      <c r="D10" s="133"/>
      <c r="E10" s="284" t="s">
        <v>202</v>
      </c>
      <c r="F10" s="285"/>
      <c r="G10" s="282" t="s">
        <v>203</v>
      </c>
      <c r="H10" s="282"/>
      <c r="I10" s="282"/>
      <c r="J10" s="279" t="s">
        <v>118</v>
      </c>
      <c r="K10" s="279" t="s">
        <v>196</v>
      </c>
      <c r="L10" s="279"/>
      <c r="M10" s="279" t="s">
        <v>249</v>
      </c>
      <c r="N10" s="279"/>
      <c r="O10" s="273" t="s">
        <v>51</v>
      </c>
      <c r="P10" s="274"/>
      <c r="Q10" s="273" t="s">
        <v>256</v>
      </c>
      <c r="R10" s="274"/>
      <c r="S10" s="273" t="s">
        <v>260</v>
      </c>
      <c r="T10" s="274"/>
      <c r="U10" s="277"/>
    </row>
    <row r="11" spans="1:21">
      <c r="A11" s="275"/>
      <c r="B11" s="276"/>
      <c r="C11" s="134"/>
      <c r="D11" s="135"/>
      <c r="E11" s="286"/>
      <c r="F11" s="287"/>
      <c r="G11" s="280" t="s">
        <v>204</v>
      </c>
      <c r="H11" s="281"/>
      <c r="I11" s="281"/>
      <c r="J11" s="279"/>
      <c r="K11" s="279"/>
      <c r="L11" s="279"/>
      <c r="M11" s="279"/>
      <c r="N11" s="279"/>
      <c r="O11" s="275"/>
      <c r="P11" s="276"/>
      <c r="Q11" s="275"/>
      <c r="R11" s="276"/>
      <c r="S11" s="275"/>
      <c r="T11" s="276"/>
      <c r="U11" s="278"/>
    </row>
    <row r="12" spans="1:21" ht="33" customHeight="1">
      <c r="A12" s="273" t="s">
        <v>257</v>
      </c>
      <c r="B12" s="274"/>
      <c r="C12" s="132" t="s">
        <v>258</v>
      </c>
      <c r="D12" s="133"/>
      <c r="E12" s="273" t="s">
        <v>261</v>
      </c>
      <c r="F12" s="274"/>
      <c r="G12" s="279" t="s">
        <v>198</v>
      </c>
      <c r="H12" s="279"/>
      <c r="I12" s="279"/>
      <c r="J12" s="279" t="s">
        <v>118</v>
      </c>
      <c r="K12" s="279" t="s">
        <v>196</v>
      </c>
      <c r="L12" s="279"/>
      <c r="M12" s="279" t="s">
        <v>249</v>
      </c>
      <c r="N12" s="279"/>
      <c r="O12" s="273" t="s">
        <v>51</v>
      </c>
      <c r="P12" s="274"/>
      <c r="Q12" s="273" t="s">
        <v>256</v>
      </c>
      <c r="R12" s="274"/>
      <c r="S12" s="273" t="s">
        <v>262</v>
      </c>
      <c r="T12" s="274"/>
      <c r="U12" s="277"/>
    </row>
    <row r="13" spans="1:21">
      <c r="A13" s="275"/>
      <c r="B13" s="276"/>
      <c r="C13" s="134"/>
      <c r="D13" s="135"/>
      <c r="E13" s="275"/>
      <c r="F13" s="276"/>
      <c r="G13" s="282" t="s">
        <v>199</v>
      </c>
      <c r="H13" s="282"/>
      <c r="I13" s="282"/>
      <c r="J13" s="279"/>
      <c r="K13" s="279"/>
      <c r="L13" s="279"/>
      <c r="M13" s="279"/>
      <c r="N13" s="279"/>
      <c r="O13" s="275"/>
      <c r="P13" s="276"/>
      <c r="Q13" s="275"/>
      <c r="R13" s="276"/>
      <c r="S13" s="275"/>
      <c r="T13" s="276"/>
      <c r="U13" s="278"/>
    </row>
    <row r="14" spans="1:21" ht="30" customHeight="1">
      <c r="A14" s="273" t="s">
        <v>62</v>
      </c>
      <c r="B14" s="274"/>
      <c r="C14" s="132" t="s">
        <v>264</v>
      </c>
      <c r="D14" s="133"/>
      <c r="E14" s="273" t="s">
        <v>265</v>
      </c>
      <c r="F14" s="274"/>
      <c r="G14" s="279" t="s">
        <v>266</v>
      </c>
      <c r="H14" s="279"/>
      <c r="I14" s="279"/>
      <c r="J14" s="279" t="s">
        <v>118</v>
      </c>
      <c r="K14" s="279" t="s">
        <v>196</v>
      </c>
      <c r="L14" s="279"/>
      <c r="M14" s="279" t="s">
        <v>249</v>
      </c>
      <c r="N14" s="279"/>
      <c r="O14" s="273" t="s">
        <v>51</v>
      </c>
      <c r="P14" s="274"/>
      <c r="Q14" s="273" t="s">
        <v>256</v>
      </c>
      <c r="R14" s="274"/>
      <c r="S14" s="273" t="s">
        <v>267</v>
      </c>
      <c r="T14" s="274"/>
      <c r="U14" s="277"/>
    </row>
    <row r="15" spans="1:21">
      <c r="A15" s="275"/>
      <c r="B15" s="276"/>
      <c r="C15" s="134"/>
      <c r="D15" s="135"/>
      <c r="E15" s="275"/>
      <c r="F15" s="276"/>
      <c r="G15" s="282" t="s">
        <v>199</v>
      </c>
      <c r="H15" s="282"/>
      <c r="I15" s="282"/>
      <c r="J15" s="279"/>
      <c r="K15" s="279"/>
      <c r="L15" s="279"/>
      <c r="M15" s="279"/>
      <c r="N15" s="279"/>
      <c r="O15" s="275"/>
      <c r="P15" s="276"/>
      <c r="Q15" s="275"/>
      <c r="R15" s="276"/>
      <c r="S15" s="275"/>
      <c r="T15" s="276"/>
      <c r="U15" s="278"/>
    </row>
    <row r="16" spans="1:21" ht="36.75" customHeight="1">
      <c r="A16" s="279"/>
      <c r="B16" s="279"/>
      <c r="C16" s="279"/>
      <c r="D16" s="279"/>
      <c r="E16" s="279"/>
      <c r="F16" s="279"/>
      <c r="G16" s="280"/>
      <c r="H16" s="281"/>
      <c r="I16" s="281"/>
      <c r="J16" s="28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36"/>
    </row>
    <row r="18" spans="1:25" ht="67.5" customHeight="1">
      <c r="A18" s="268" t="s">
        <v>111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</row>
    <row r="19" spans="1:25" ht="15" customHeight="1">
      <c r="A19" s="216" t="s">
        <v>111</v>
      </c>
      <c r="B19" s="223" t="s">
        <v>168</v>
      </c>
      <c r="C19" s="223"/>
      <c r="D19" s="223"/>
      <c r="E19" s="223"/>
      <c r="F19" s="223"/>
      <c r="G19" s="223"/>
      <c r="H19" s="223"/>
      <c r="I19" s="223"/>
      <c r="J19" s="17" t="s">
        <v>120</v>
      </c>
      <c r="K19" s="17" t="s">
        <v>121</v>
      </c>
      <c r="L19" s="17" t="s">
        <v>122</v>
      </c>
      <c r="M19" s="18" t="s">
        <v>123</v>
      </c>
      <c r="N19" s="18" t="s">
        <v>124</v>
      </c>
      <c r="O19" s="18" t="s">
        <v>125</v>
      </c>
      <c r="P19" s="18" t="s">
        <v>126</v>
      </c>
      <c r="Q19" s="17" t="s">
        <v>127</v>
      </c>
      <c r="R19" s="17" t="s">
        <v>128</v>
      </c>
      <c r="S19" s="17" t="s">
        <v>129</v>
      </c>
      <c r="T19" s="17" t="s">
        <v>130</v>
      </c>
      <c r="U19" s="17" t="s">
        <v>131</v>
      </c>
      <c r="V19" s="17" t="s">
        <v>9</v>
      </c>
      <c r="W19" s="256" t="s">
        <v>113</v>
      </c>
      <c r="X19" s="257"/>
      <c r="Y19" s="258"/>
    </row>
    <row r="20" spans="1:25">
      <c r="A20" s="216"/>
      <c r="B20" s="224" t="str">
        <f>G8</f>
        <v>N° INSPECCIONES REALIZADAS</v>
      </c>
      <c r="C20" s="224"/>
      <c r="D20" s="224"/>
      <c r="E20" s="224"/>
      <c r="F20" s="224"/>
      <c r="G20" s="224"/>
      <c r="H20" s="224"/>
      <c r="I20" s="224"/>
      <c r="J20" s="23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1</v>
      </c>
      <c r="T20" s="24">
        <v>1</v>
      </c>
      <c r="U20" s="24">
        <v>1</v>
      </c>
      <c r="V20" s="222">
        <f>U8</f>
        <v>0</v>
      </c>
      <c r="W20" s="69"/>
      <c r="X20" s="69"/>
      <c r="Y20" s="69"/>
    </row>
    <row r="21" spans="1:25">
      <c r="A21" s="216"/>
      <c r="B21" s="224" t="str">
        <f>G9</f>
        <v>N° INSPECCIONES PROGRAMADAS</v>
      </c>
      <c r="C21" s="224"/>
      <c r="D21" s="224"/>
      <c r="E21" s="224"/>
      <c r="F21" s="224"/>
      <c r="G21" s="224"/>
      <c r="H21" s="224"/>
      <c r="I21" s="224"/>
      <c r="J21" s="23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1</v>
      </c>
      <c r="T21" s="24"/>
      <c r="U21" s="24"/>
      <c r="V21" s="222"/>
      <c r="W21" s="69"/>
      <c r="X21" s="69"/>
      <c r="Y21" s="69"/>
    </row>
    <row r="22" spans="1:25">
      <c r="A22" s="224" t="s">
        <v>170</v>
      </c>
      <c r="B22" s="224"/>
      <c r="C22" s="224"/>
      <c r="D22" s="224"/>
      <c r="E22" s="224"/>
      <c r="F22" s="224"/>
      <c r="G22" s="224"/>
      <c r="H22" s="224"/>
      <c r="I22" s="224"/>
      <c r="J22" s="23" t="e">
        <f>J20/J21*100</f>
        <v>#DIV/0!</v>
      </c>
      <c r="K22" s="23" t="e">
        <f t="shared" ref="K22:U22" si="0">K20/K21*100</f>
        <v>#DIV/0!</v>
      </c>
      <c r="L22" s="23" t="e">
        <f t="shared" si="0"/>
        <v>#DIV/0!</v>
      </c>
      <c r="M22" s="23" t="e">
        <f t="shared" si="0"/>
        <v>#DIV/0!</v>
      </c>
      <c r="N22" s="23" t="e">
        <f t="shared" si="0"/>
        <v>#DIV/0!</v>
      </c>
      <c r="O22" s="23" t="e">
        <f t="shared" si="0"/>
        <v>#DIV/0!</v>
      </c>
      <c r="P22" s="23" t="e">
        <f t="shared" si="0"/>
        <v>#DIV/0!</v>
      </c>
      <c r="Q22" s="23" t="e">
        <f t="shared" si="0"/>
        <v>#DIV/0!</v>
      </c>
      <c r="R22" s="23" t="e">
        <f t="shared" si="0"/>
        <v>#DIV/0!</v>
      </c>
      <c r="S22" s="23">
        <f t="shared" si="0"/>
        <v>100</v>
      </c>
      <c r="T22" s="23" t="e">
        <f t="shared" si="0"/>
        <v>#DIV/0!</v>
      </c>
      <c r="U22" s="23" t="e">
        <f t="shared" si="0"/>
        <v>#DIV/0!</v>
      </c>
      <c r="V22" s="222"/>
      <c r="W22" s="69"/>
      <c r="X22" s="69"/>
      <c r="Y22" s="69"/>
    </row>
    <row r="23" spans="1:25">
      <c r="A23" s="224" t="s">
        <v>171</v>
      </c>
      <c r="B23" s="224"/>
      <c r="C23" s="224"/>
      <c r="D23" s="224"/>
      <c r="E23" s="224"/>
      <c r="F23" s="224"/>
      <c r="G23" s="224"/>
      <c r="H23" s="224"/>
      <c r="I23" s="224"/>
      <c r="J23" s="228" t="e">
        <f>SUM(J22:U22)/12</f>
        <v>#DIV/0!</v>
      </c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2"/>
      <c r="W23" s="69"/>
      <c r="X23" s="69"/>
      <c r="Y23" s="69"/>
    </row>
    <row r="25" spans="1:25" ht="15" customHeight="1">
      <c r="A25" s="216" t="s">
        <v>111</v>
      </c>
      <c r="B25" s="223" t="s">
        <v>168</v>
      </c>
      <c r="C25" s="223"/>
      <c r="D25" s="223"/>
      <c r="E25" s="223"/>
      <c r="F25" s="223"/>
      <c r="G25" s="223"/>
      <c r="H25" s="223"/>
      <c r="I25" s="223"/>
      <c r="J25" s="17" t="s">
        <v>120</v>
      </c>
      <c r="K25" s="17" t="s">
        <v>121</v>
      </c>
      <c r="L25" s="17" t="s">
        <v>122</v>
      </c>
      <c r="M25" s="18" t="s">
        <v>123</v>
      </c>
      <c r="N25" s="18" t="s">
        <v>124</v>
      </c>
      <c r="O25" s="18" t="s">
        <v>125</v>
      </c>
      <c r="P25" s="18" t="s">
        <v>126</v>
      </c>
      <c r="Q25" s="17" t="s">
        <v>127</v>
      </c>
      <c r="R25" s="17" t="s">
        <v>128</v>
      </c>
      <c r="S25" s="17" t="s">
        <v>129</v>
      </c>
      <c r="T25" s="17" t="s">
        <v>130</v>
      </c>
      <c r="U25" s="17" t="s">
        <v>131</v>
      </c>
      <c r="V25" s="17" t="s">
        <v>9</v>
      </c>
      <c r="W25" s="256" t="s">
        <v>113</v>
      </c>
      <c r="X25" s="257"/>
      <c r="Y25" s="258"/>
    </row>
    <row r="26" spans="1:25">
      <c r="A26" s="216"/>
      <c r="B26" s="224" t="str">
        <f>G10</f>
        <v>N° DE CONDICIONES MEJORADAS</v>
      </c>
      <c r="C26" s="224"/>
      <c r="D26" s="224"/>
      <c r="E26" s="224"/>
      <c r="F26" s="224"/>
      <c r="G26" s="224"/>
      <c r="H26" s="224"/>
      <c r="I26" s="224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22">
        <f>U10</f>
        <v>0</v>
      </c>
      <c r="W26" s="69"/>
      <c r="X26" s="69"/>
      <c r="Y26" s="69"/>
    </row>
    <row r="27" spans="1:25">
      <c r="A27" s="216"/>
      <c r="B27" s="224" t="str">
        <f>G11</f>
        <v>N° DE CONDICIONES DETECTADAS</v>
      </c>
      <c r="C27" s="224"/>
      <c r="D27" s="224"/>
      <c r="E27" s="224"/>
      <c r="F27" s="224"/>
      <c r="G27" s="224"/>
      <c r="H27" s="224"/>
      <c r="I27" s="224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22"/>
      <c r="W27" s="69"/>
      <c r="X27" s="69"/>
      <c r="Y27" s="69"/>
    </row>
    <row r="28" spans="1:25">
      <c r="A28" s="224" t="s">
        <v>170</v>
      </c>
      <c r="B28" s="224"/>
      <c r="C28" s="224"/>
      <c r="D28" s="224"/>
      <c r="E28" s="224"/>
      <c r="F28" s="224"/>
      <c r="G28" s="224"/>
      <c r="H28" s="224"/>
      <c r="I28" s="224"/>
      <c r="J28" s="23" t="e">
        <f>J26/J27*100</f>
        <v>#DIV/0!</v>
      </c>
      <c r="K28" s="23" t="e">
        <f t="shared" ref="K28:U28" si="1">K26/K27*100</f>
        <v>#DIV/0!</v>
      </c>
      <c r="L28" s="23" t="e">
        <f t="shared" si="1"/>
        <v>#DIV/0!</v>
      </c>
      <c r="M28" s="23" t="e">
        <f t="shared" si="1"/>
        <v>#DIV/0!</v>
      </c>
      <c r="N28" s="23" t="e">
        <f t="shared" si="1"/>
        <v>#DIV/0!</v>
      </c>
      <c r="O28" s="23" t="e">
        <f t="shared" si="1"/>
        <v>#DIV/0!</v>
      </c>
      <c r="P28" s="23" t="e">
        <f t="shared" si="1"/>
        <v>#DIV/0!</v>
      </c>
      <c r="Q28" s="23" t="e">
        <f t="shared" si="1"/>
        <v>#DIV/0!</v>
      </c>
      <c r="R28" s="23" t="e">
        <f t="shared" si="1"/>
        <v>#DIV/0!</v>
      </c>
      <c r="S28" s="23" t="e">
        <f t="shared" si="1"/>
        <v>#DIV/0!</v>
      </c>
      <c r="T28" s="23" t="e">
        <f t="shared" si="1"/>
        <v>#DIV/0!</v>
      </c>
      <c r="U28" s="23" t="e">
        <f t="shared" si="1"/>
        <v>#DIV/0!</v>
      </c>
      <c r="V28" s="222"/>
      <c r="W28" s="69"/>
      <c r="X28" s="69"/>
      <c r="Y28" s="69"/>
    </row>
    <row r="29" spans="1:25">
      <c r="A29" s="224" t="s">
        <v>171</v>
      </c>
      <c r="B29" s="224"/>
      <c r="C29" s="224"/>
      <c r="D29" s="224"/>
      <c r="E29" s="224"/>
      <c r="F29" s="224"/>
      <c r="G29" s="224"/>
      <c r="H29" s="224"/>
      <c r="I29" s="224"/>
      <c r="J29" s="228" t="e">
        <f>SUM(J28:U28)/12</f>
        <v>#DIV/0!</v>
      </c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2"/>
      <c r="W29" s="69"/>
      <c r="X29" s="69"/>
      <c r="Y29" s="69"/>
    </row>
    <row r="31" spans="1:25" ht="15" customHeight="1">
      <c r="A31" s="216" t="s">
        <v>111</v>
      </c>
      <c r="B31" s="223" t="s">
        <v>168</v>
      </c>
      <c r="C31" s="223"/>
      <c r="D31" s="223"/>
      <c r="E31" s="223"/>
      <c r="F31" s="223"/>
      <c r="G31" s="223"/>
      <c r="H31" s="223"/>
      <c r="I31" s="223"/>
      <c r="J31" s="17" t="s">
        <v>120</v>
      </c>
      <c r="K31" s="17" t="s">
        <v>121</v>
      </c>
      <c r="L31" s="17" t="s">
        <v>122</v>
      </c>
      <c r="M31" s="18" t="s">
        <v>123</v>
      </c>
      <c r="N31" s="18" t="s">
        <v>124</v>
      </c>
      <c r="O31" s="18" t="s">
        <v>125</v>
      </c>
      <c r="P31" s="18" t="s">
        <v>126</v>
      </c>
      <c r="Q31" s="17" t="s">
        <v>127</v>
      </c>
      <c r="R31" s="17" t="s">
        <v>128</v>
      </c>
      <c r="S31" s="17" t="s">
        <v>129</v>
      </c>
      <c r="T31" s="17" t="s">
        <v>130</v>
      </c>
      <c r="U31" s="17" t="s">
        <v>131</v>
      </c>
      <c r="V31" s="17" t="s">
        <v>9</v>
      </c>
      <c r="W31" s="256" t="s">
        <v>113</v>
      </c>
      <c r="X31" s="257"/>
      <c r="Y31" s="258"/>
    </row>
    <row r="32" spans="1:25">
      <c r="A32" s="216"/>
      <c r="B32" s="224" t="str">
        <f>G12</f>
        <v>N° INSPECCIONES REALIZADAS</v>
      </c>
      <c r="C32" s="224"/>
      <c r="D32" s="224"/>
      <c r="E32" s="224"/>
      <c r="F32" s="224"/>
      <c r="G32" s="224"/>
      <c r="H32" s="224"/>
      <c r="I32" s="224"/>
      <c r="J32" s="23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22">
        <f>U12</f>
        <v>0</v>
      </c>
      <c r="W32" s="69"/>
      <c r="X32" s="69"/>
      <c r="Y32" s="69"/>
    </row>
    <row r="33" spans="1:25">
      <c r="A33" s="216"/>
      <c r="B33" s="224" t="str">
        <f>G13</f>
        <v>N° INSPECCIONES PROGRAMADAS</v>
      </c>
      <c r="C33" s="224"/>
      <c r="D33" s="224"/>
      <c r="E33" s="224"/>
      <c r="F33" s="224"/>
      <c r="G33" s="224"/>
      <c r="H33" s="224"/>
      <c r="I33" s="224"/>
      <c r="J33" s="23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22"/>
      <c r="W33" s="69"/>
      <c r="X33" s="69"/>
      <c r="Y33" s="69"/>
    </row>
    <row r="34" spans="1:25">
      <c r="A34" s="224" t="s">
        <v>170</v>
      </c>
      <c r="B34" s="224"/>
      <c r="C34" s="224"/>
      <c r="D34" s="224"/>
      <c r="E34" s="224"/>
      <c r="F34" s="224"/>
      <c r="G34" s="224"/>
      <c r="H34" s="224"/>
      <c r="I34" s="224"/>
      <c r="J34" s="23" t="e">
        <f>J32/J33*100</f>
        <v>#DIV/0!</v>
      </c>
      <c r="K34" s="23" t="e">
        <f t="shared" ref="K34:U34" si="2">K32/K33*100</f>
        <v>#DIV/0!</v>
      </c>
      <c r="L34" s="23" t="e">
        <f t="shared" si="2"/>
        <v>#DIV/0!</v>
      </c>
      <c r="M34" s="23" t="e">
        <f t="shared" si="2"/>
        <v>#DIV/0!</v>
      </c>
      <c r="N34" s="23" t="e">
        <f t="shared" si="2"/>
        <v>#DIV/0!</v>
      </c>
      <c r="O34" s="23" t="e">
        <f t="shared" si="2"/>
        <v>#DIV/0!</v>
      </c>
      <c r="P34" s="23" t="e">
        <f t="shared" si="2"/>
        <v>#DIV/0!</v>
      </c>
      <c r="Q34" s="23" t="e">
        <f t="shared" si="2"/>
        <v>#DIV/0!</v>
      </c>
      <c r="R34" s="23" t="e">
        <f t="shared" si="2"/>
        <v>#DIV/0!</v>
      </c>
      <c r="S34" s="23" t="e">
        <f t="shared" si="2"/>
        <v>#DIV/0!</v>
      </c>
      <c r="T34" s="23" t="e">
        <f t="shared" si="2"/>
        <v>#DIV/0!</v>
      </c>
      <c r="U34" s="23" t="e">
        <f t="shared" si="2"/>
        <v>#DIV/0!</v>
      </c>
      <c r="V34" s="222"/>
      <c r="W34" s="69"/>
      <c r="X34" s="69"/>
      <c r="Y34" s="69"/>
    </row>
    <row r="35" spans="1:25">
      <c r="A35" s="224" t="s">
        <v>171</v>
      </c>
      <c r="B35" s="224"/>
      <c r="C35" s="224"/>
      <c r="D35" s="224"/>
      <c r="E35" s="224"/>
      <c r="F35" s="224"/>
      <c r="G35" s="224"/>
      <c r="H35" s="224"/>
      <c r="I35" s="224"/>
      <c r="J35" s="228" t="e">
        <f>SUM(J34:U34)/12</f>
        <v>#DIV/0!</v>
      </c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2"/>
      <c r="W35" s="69"/>
      <c r="X35" s="69"/>
      <c r="Y35" s="69"/>
    </row>
    <row r="37" spans="1:25" ht="15" customHeight="1">
      <c r="A37" s="216" t="s">
        <v>111</v>
      </c>
      <c r="B37" s="223" t="s">
        <v>168</v>
      </c>
      <c r="C37" s="223"/>
      <c r="D37" s="223"/>
      <c r="E37" s="223"/>
      <c r="F37" s="223"/>
      <c r="G37" s="223"/>
      <c r="H37" s="223"/>
      <c r="I37" s="223"/>
      <c r="J37" s="17" t="s">
        <v>120</v>
      </c>
      <c r="K37" s="17" t="s">
        <v>121</v>
      </c>
      <c r="L37" s="17" t="s">
        <v>122</v>
      </c>
      <c r="M37" s="18" t="s">
        <v>123</v>
      </c>
      <c r="N37" s="18" t="s">
        <v>124</v>
      </c>
      <c r="O37" s="18" t="s">
        <v>125</v>
      </c>
      <c r="P37" s="18" t="s">
        <v>126</v>
      </c>
      <c r="Q37" s="17" t="s">
        <v>127</v>
      </c>
      <c r="R37" s="17" t="s">
        <v>128</v>
      </c>
      <c r="S37" s="17" t="s">
        <v>129</v>
      </c>
      <c r="T37" s="17" t="s">
        <v>130</v>
      </c>
      <c r="U37" s="17" t="s">
        <v>131</v>
      </c>
      <c r="V37" s="17" t="s">
        <v>9</v>
      </c>
      <c r="W37" s="256" t="s">
        <v>113</v>
      </c>
      <c r="X37" s="257"/>
      <c r="Y37" s="258"/>
    </row>
    <row r="38" spans="1:25">
      <c r="A38" s="216"/>
      <c r="B38" s="224" t="str">
        <f>G14</f>
        <v>N° INSPECCIONES EPP REALIZADAS</v>
      </c>
      <c r="C38" s="224"/>
      <c r="D38" s="224"/>
      <c r="E38" s="224"/>
      <c r="F38" s="224"/>
      <c r="G38" s="224"/>
      <c r="H38" s="224"/>
      <c r="I38" s="224"/>
      <c r="J38" s="23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22">
        <f>U14</f>
        <v>0</v>
      </c>
      <c r="W38" s="69"/>
      <c r="X38" s="69"/>
      <c r="Y38" s="69"/>
    </row>
    <row r="39" spans="1:25">
      <c r="A39" s="216"/>
      <c r="B39" s="224" t="str">
        <f>G15</f>
        <v>N° INSPECCIONES PROGRAMADAS</v>
      </c>
      <c r="C39" s="224"/>
      <c r="D39" s="224"/>
      <c r="E39" s="224"/>
      <c r="F39" s="224"/>
      <c r="G39" s="224"/>
      <c r="H39" s="224"/>
      <c r="I39" s="224"/>
      <c r="J39" s="23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22"/>
      <c r="W39" s="69"/>
      <c r="X39" s="69"/>
      <c r="Y39" s="69"/>
    </row>
    <row r="40" spans="1:25">
      <c r="A40" s="224" t="s">
        <v>170</v>
      </c>
      <c r="B40" s="224"/>
      <c r="C40" s="224"/>
      <c r="D40" s="224"/>
      <c r="E40" s="224"/>
      <c r="F40" s="224"/>
      <c r="G40" s="224"/>
      <c r="H40" s="224"/>
      <c r="I40" s="224"/>
      <c r="J40" s="23" t="e">
        <f>J38/J39*100</f>
        <v>#DIV/0!</v>
      </c>
      <c r="K40" s="23" t="e">
        <f t="shared" ref="K40:U40" si="3">K38/K39*100</f>
        <v>#DIV/0!</v>
      </c>
      <c r="L40" s="23" t="e">
        <f t="shared" si="3"/>
        <v>#DIV/0!</v>
      </c>
      <c r="M40" s="23" t="e">
        <f t="shared" si="3"/>
        <v>#DIV/0!</v>
      </c>
      <c r="N40" s="23" t="e">
        <f t="shared" si="3"/>
        <v>#DIV/0!</v>
      </c>
      <c r="O40" s="23" t="e">
        <f t="shared" si="3"/>
        <v>#DIV/0!</v>
      </c>
      <c r="P40" s="23" t="e">
        <f t="shared" si="3"/>
        <v>#DIV/0!</v>
      </c>
      <c r="Q40" s="23" t="e">
        <f t="shared" si="3"/>
        <v>#DIV/0!</v>
      </c>
      <c r="R40" s="23" t="e">
        <f t="shared" si="3"/>
        <v>#DIV/0!</v>
      </c>
      <c r="S40" s="23" t="e">
        <f t="shared" si="3"/>
        <v>#DIV/0!</v>
      </c>
      <c r="T40" s="23" t="e">
        <f t="shared" si="3"/>
        <v>#DIV/0!</v>
      </c>
      <c r="U40" s="23" t="e">
        <f t="shared" si="3"/>
        <v>#DIV/0!</v>
      </c>
      <c r="V40" s="222"/>
      <c r="W40" s="69"/>
      <c r="X40" s="69"/>
      <c r="Y40" s="69"/>
    </row>
    <row r="41" spans="1:25">
      <c r="A41" s="224" t="s">
        <v>171</v>
      </c>
      <c r="B41" s="224"/>
      <c r="C41" s="224"/>
      <c r="D41" s="224"/>
      <c r="E41" s="224"/>
      <c r="F41" s="224"/>
      <c r="G41" s="224"/>
      <c r="H41" s="224"/>
      <c r="I41" s="224"/>
      <c r="J41" s="228" t="e">
        <f>SUM(J40:U40)/12</f>
        <v>#DIV/0!</v>
      </c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2"/>
      <c r="W41" s="69"/>
      <c r="X41" s="69"/>
      <c r="Y41" s="69"/>
    </row>
  </sheetData>
  <mergeCells count="118">
    <mergeCell ref="A1:D4"/>
    <mergeCell ref="E2:L2"/>
    <mergeCell ref="M2:N2"/>
    <mergeCell ref="O2:P2"/>
    <mergeCell ref="E3:L4"/>
    <mergeCell ref="M3:P3"/>
    <mergeCell ref="M4:P4"/>
    <mergeCell ref="A5:U5"/>
    <mergeCell ref="E1:L1"/>
    <mergeCell ref="M1:P1"/>
    <mergeCell ref="A6:U6"/>
    <mergeCell ref="A7:B7"/>
    <mergeCell ref="C7:D7"/>
    <mergeCell ref="E7:F7"/>
    <mergeCell ref="G7:J7"/>
    <mergeCell ref="K7:L7"/>
    <mergeCell ref="M7:N7"/>
    <mergeCell ref="O7:P7"/>
    <mergeCell ref="Q7:R7"/>
    <mergeCell ref="S7:T7"/>
    <mergeCell ref="U8:U9"/>
    <mergeCell ref="G9:I9"/>
    <mergeCell ref="A10:B11"/>
    <mergeCell ref="C10:D11"/>
    <mergeCell ref="C8:D9"/>
    <mergeCell ref="G10:I10"/>
    <mergeCell ref="J10:J11"/>
    <mergeCell ref="K10:L11"/>
    <mergeCell ref="M10:N11"/>
    <mergeCell ref="E10:F11"/>
    <mergeCell ref="A8:B9"/>
    <mergeCell ref="E8:F9"/>
    <mergeCell ref="G8:I8"/>
    <mergeCell ref="J8:J9"/>
    <mergeCell ref="K8:L9"/>
    <mergeCell ref="M8:N9"/>
    <mergeCell ref="O8:P9"/>
    <mergeCell ref="Q8:R9"/>
    <mergeCell ref="S8:T9"/>
    <mergeCell ref="S12:T13"/>
    <mergeCell ref="U12:U13"/>
    <mergeCell ref="O10:P11"/>
    <mergeCell ref="Q10:R11"/>
    <mergeCell ref="S10:T11"/>
    <mergeCell ref="U10:U11"/>
    <mergeCell ref="G11:I11"/>
    <mergeCell ref="G12:I12"/>
    <mergeCell ref="J12:J13"/>
    <mergeCell ref="G13:I13"/>
    <mergeCell ref="K12:L13"/>
    <mergeCell ref="M12:N13"/>
    <mergeCell ref="A12:B13"/>
    <mergeCell ref="C12:D13"/>
    <mergeCell ref="E12:F13"/>
    <mergeCell ref="K14:L15"/>
    <mergeCell ref="M14:N15"/>
    <mergeCell ref="O12:P13"/>
    <mergeCell ref="Q12:R13"/>
    <mergeCell ref="W19:Y19"/>
    <mergeCell ref="B20:I20"/>
    <mergeCell ref="V20:V23"/>
    <mergeCell ref="W20:Y23"/>
    <mergeCell ref="B21:I21"/>
    <mergeCell ref="O16:P16"/>
    <mergeCell ref="Q16:R16"/>
    <mergeCell ref="S16:T16"/>
    <mergeCell ref="A16:B16"/>
    <mergeCell ref="C16:D16"/>
    <mergeCell ref="E16:F16"/>
    <mergeCell ref="G16:I16"/>
    <mergeCell ref="K16:L16"/>
    <mergeCell ref="M16:N16"/>
    <mergeCell ref="O14:P15"/>
    <mergeCell ref="Q14:R15"/>
    <mergeCell ref="S14:T15"/>
    <mergeCell ref="U14:U15"/>
    <mergeCell ref="A22:I22"/>
    <mergeCell ref="A23:I23"/>
    <mergeCell ref="J23:U23"/>
    <mergeCell ref="A25:A27"/>
    <mergeCell ref="B25:I25"/>
    <mergeCell ref="A18:U18"/>
    <mergeCell ref="A19:A21"/>
    <mergeCell ref="B19:I19"/>
    <mergeCell ref="A14:B15"/>
    <mergeCell ref="C14:D15"/>
    <mergeCell ref="E14:F15"/>
    <mergeCell ref="G14:I14"/>
    <mergeCell ref="J14:J15"/>
    <mergeCell ref="G15:I15"/>
    <mergeCell ref="W25:Y25"/>
    <mergeCell ref="B26:I26"/>
    <mergeCell ref="V26:V29"/>
    <mergeCell ref="W26:Y29"/>
    <mergeCell ref="B27:I27"/>
    <mergeCell ref="A28:I28"/>
    <mergeCell ref="A29:I29"/>
    <mergeCell ref="J29:U29"/>
    <mergeCell ref="A31:A33"/>
    <mergeCell ref="B31:I31"/>
    <mergeCell ref="W31:Y31"/>
    <mergeCell ref="B32:I32"/>
    <mergeCell ref="V32:V35"/>
    <mergeCell ref="W32:Y35"/>
    <mergeCell ref="B33:I33"/>
    <mergeCell ref="A40:I40"/>
    <mergeCell ref="A41:I41"/>
    <mergeCell ref="J41:U41"/>
    <mergeCell ref="A34:I34"/>
    <mergeCell ref="A35:I35"/>
    <mergeCell ref="J35:U35"/>
    <mergeCell ref="A37:A39"/>
    <mergeCell ref="B37:I37"/>
    <mergeCell ref="W37:Y37"/>
    <mergeCell ref="B38:I38"/>
    <mergeCell ref="V38:V41"/>
    <mergeCell ref="W38:Y41"/>
    <mergeCell ref="B39:I39"/>
  </mergeCells>
  <hyperlinks>
    <hyperlink ref="C8:D9" location="INSPECCIONES!B20" display="% de inspecciones planeadas realizadas"/>
    <hyperlink ref="C10:D11" location="INSPECCIONES!B26" display="N° de condiciones mejoradas "/>
    <hyperlink ref="C12:D13" location="INSPECCIONES!G32" display="% Inspecciones equipos para el control de emergencias"/>
    <hyperlink ref="C14:D15" location="INSPECCIONES!G38" display="Inspecciones a los EPP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5"/>
  <sheetViews>
    <sheetView workbookViewId="0">
      <selection activeCell="M1" sqref="M1:P1"/>
    </sheetView>
  </sheetViews>
  <sheetFormatPr baseColWidth="10" defaultRowHeight="15"/>
  <cols>
    <col min="1" max="16" width="8.7109375" style="1" customWidth="1"/>
    <col min="17" max="16384" width="11.42578125" style="1"/>
  </cols>
  <sheetData>
    <row r="1" spans="1:17" ht="15" customHeight="1">
      <c r="A1" s="99"/>
      <c r="B1" s="99"/>
      <c r="C1" s="99"/>
      <c r="D1" s="99"/>
      <c r="E1" s="85" t="s">
        <v>352</v>
      </c>
      <c r="F1" s="85"/>
      <c r="G1" s="85"/>
      <c r="H1" s="85"/>
      <c r="I1" s="85"/>
      <c r="J1" s="85"/>
      <c r="K1" s="85"/>
      <c r="L1" s="85"/>
      <c r="M1" s="86" t="s">
        <v>423</v>
      </c>
      <c r="N1" s="86"/>
      <c r="O1" s="86"/>
      <c r="P1" s="86"/>
    </row>
    <row r="2" spans="1:17" ht="15" customHeight="1">
      <c r="A2" s="99"/>
      <c r="B2" s="99"/>
      <c r="C2" s="99"/>
      <c r="D2" s="99"/>
      <c r="E2" s="73" t="s">
        <v>422</v>
      </c>
      <c r="F2" s="74"/>
      <c r="G2" s="74"/>
      <c r="H2" s="74"/>
      <c r="I2" s="74"/>
      <c r="J2" s="74"/>
      <c r="K2" s="74"/>
      <c r="L2" s="75"/>
      <c r="M2" s="76" t="s">
        <v>414</v>
      </c>
      <c r="N2" s="77"/>
      <c r="O2" s="76" t="s">
        <v>418</v>
      </c>
      <c r="P2" s="77"/>
    </row>
    <row r="3" spans="1:17" ht="15" customHeight="1">
      <c r="A3" s="99"/>
      <c r="B3" s="99"/>
      <c r="C3" s="99"/>
      <c r="D3" s="99"/>
      <c r="E3" s="78" t="s">
        <v>415</v>
      </c>
      <c r="F3" s="79"/>
      <c r="G3" s="79"/>
      <c r="H3" s="79"/>
      <c r="I3" s="79"/>
      <c r="J3" s="79"/>
      <c r="K3" s="79"/>
      <c r="L3" s="80"/>
      <c r="M3" s="76" t="s">
        <v>413</v>
      </c>
      <c r="N3" s="84"/>
      <c r="O3" s="84"/>
      <c r="P3" s="77"/>
    </row>
    <row r="4" spans="1:17" ht="15" customHeight="1">
      <c r="A4" s="99"/>
      <c r="B4" s="99"/>
      <c r="C4" s="99"/>
      <c r="D4" s="99"/>
      <c r="E4" s="81"/>
      <c r="F4" s="82"/>
      <c r="G4" s="82"/>
      <c r="H4" s="82"/>
      <c r="I4" s="82"/>
      <c r="J4" s="82"/>
      <c r="K4" s="82"/>
      <c r="L4" s="83"/>
      <c r="M4" s="76" t="s">
        <v>353</v>
      </c>
      <c r="N4" s="84"/>
      <c r="O4" s="84"/>
      <c r="P4" s="77"/>
    </row>
    <row r="5" spans="1:17" ht="60" customHeight="1">
      <c r="A5" s="270" t="s">
        <v>111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</row>
    <row r="6" spans="1:17" ht="79.5" customHeight="1">
      <c r="A6" s="268" t="s">
        <v>117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1:17">
      <c r="A7" s="283" t="s">
        <v>1</v>
      </c>
      <c r="B7" s="283"/>
      <c r="C7" s="283" t="s">
        <v>2</v>
      </c>
      <c r="D7" s="283"/>
      <c r="E7" s="283" t="s">
        <v>3</v>
      </c>
      <c r="F7" s="283"/>
      <c r="G7" s="283"/>
      <c r="H7" s="283"/>
      <c r="I7" s="283" t="s">
        <v>4</v>
      </c>
      <c r="J7" s="283"/>
      <c r="K7" s="283" t="s">
        <v>5</v>
      </c>
      <c r="L7" s="283"/>
      <c r="M7" s="283" t="s">
        <v>6</v>
      </c>
      <c r="N7" s="283"/>
      <c r="O7" s="283" t="s">
        <v>8</v>
      </c>
      <c r="P7" s="283"/>
    </row>
    <row r="8" spans="1:17" ht="39.75" customHeight="1">
      <c r="A8" s="215" t="s">
        <v>210</v>
      </c>
      <c r="B8" s="215"/>
      <c r="C8" s="211" t="s">
        <v>211</v>
      </c>
      <c r="D8" s="211"/>
      <c r="E8" s="310" t="s">
        <v>230</v>
      </c>
      <c r="F8" s="310"/>
      <c r="G8" s="310"/>
      <c r="H8" s="279" t="s">
        <v>118</v>
      </c>
      <c r="I8" s="279" t="s">
        <v>228</v>
      </c>
      <c r="J8" s="279"/>
      <c r="K8" s="279" t="s">
        <v>13</v>
      </c>
      <c r="L8" s="279"/>
      <c r="M8" s="310" t="s">
        <v>44</v>
      </c>
      <c r="N8" s="310"/>
      <c r="O8" s="310" t="s">
        <v>212</v>
      </c>
      <c r="P8" s="310"/>
      <c r="Q8" s="232" t="s">
        <v>337</v>
      </c>
    </row>
    <row r="9" spans="1:17" ht="28.5" customHeight="1">
      <c r="A9" s="215"/>
      <c r="B9" s="215"/>
      <c r="C9" s="211"/>
      <c r="D9" s="211"/>
      <c r="E9" s="308" t="s">
        <v>229</v>
      </c>
      <c r="F9" s="308"/>
      <c r="G9" s="308"/>
      <c r="H9" s="279"/>
      <c r="I9" s="279"/>
      <c r="J9" s="279"/>
      <c r="K9" s="279"/>
      <c r="L9" s="279"/>
      <c r="M9" s="310"/>
      <c r="N9" s="310"/>
      <c r="O9" s="310"/>
      <c r="P9" s="310"/>
      <c r="Q9" s="232"/>
    </row>
    <row r="10" spans="1:17" ht="33" customHeight="1">
      <c r="A10" s="215" t="s">
        <v>213</v>
      </c>
      <c r="B10" s="215"/>
      <c r="C10" s="211" t="s">
        <v>214</v>
      </c>
      <c r="D10" s="211"/>
      <c r="E10" s="310" t="s">
        <v>232</v>
      </c>
      <c r="F10" s="310"/>
      <c r="G10" s="310"/>
      <c r="H10" s="279" t="s">
        <v>118</v>
      </c>
      <c r="I10" s="279" t="s">
        <v>228</v>
      </c>
      <c r="J10" s="279"/>
      <c r="K10" s="279" t="s">
        <v>13</v>
      </c>
      <c r="L10" s="279"/>
      <c r="M10" s="310" t="s">
        <v>44</v>
      </c>
      <c r="N10" s="310"/>
      <c r="O10" s="310" t="s">
        <v>215</v>
      </c>
      <c r="P10" s="310"/>
      <c r="Q10" s="232" t="s">
        <v>338</v>
      </c>
    </row>
    <row r="11" spans="1:17" ht="60" customHeight="1">
      <c r="A11" s="215"/>
      <c r="B11" s="215"/>
      <c r="C11" s="211"/>
      <c r="D11" s="211"/>
      <c r="E11" s="308" t="s">
        <v>231</v>
      </c>
      <c r="F11" s="308"/>
      <c r="G11" s="308"/>
      <c r="H11" s="279"/>
      <c r="I11" s="279"/>
      <c r="J11" s="279"/>
      <c r="K11" s="279"/>
      <c r="L11" s="279"/>
      <c r="M11" s="310"/>
      <c r="N11" s="310"/>
      <c r="O11" s="310"/>
      <c r="P11" s="310"/>
      <c r="Q11" s="232"/>
    </row>
    <row r="12" spans="1:17" ht="30" customHeight="1">
      <c r="A12" s="215" t="s">
        <v>216</v>
      </c>
      <c r="B12" s="215"/>
      <c r="C12" s="211" t="s">
        <v>217</v>
      </c>
      <c r="D12" s="211"/>
      <c r="E12" s="310" t="s">
        <v>234</v>
      </c>
      <c r="F12" s="310"/>
      <c r="G12" s="310"/>
      <c r="H12" s="279" t="s">
        <v>118</v>
      </c>
      <c r="I12" s="279" t="s">
        <v>228</v>
      </c>
      <c r="J12" s="279"/>
      <c r="K12" s="279" t="s">
        <v>13</v>
      </c>
      <c r="L12" s="279"/>
      <c r="M12" s="310" t="s">
        <v>186</v>
      </c>
      <c r="N12" s="310"/>
      <c r="O12" s="310" t="s">
        <v>218</v>
      </c>
      <c r="P12" s="310"/>
      <c r="Q12" s="232" t="s">
        <v>339</v>
      </c>
    </row>
    <row r="13" spans="1:17" ht="36" customHeight="1">
      <c r="A13" s="215"/>
      <c r="B13" s="215"/>
      <c r="C13" s="211"/>
      <c r="D13" s="211"/>
      <c r="E13" s="308" t="s">
        <v>233</v>
      </c>
      <c r="F13" s="308"/>
      <c r="G13" s="308"/>
      <c r="H13" s="279"/>
      <c r="I13" s="279"/>
      <c r="J13" s="279"/>
      <c r="K13" s="279"/>
      <c r="L13" s="279"/>
      <c r="M13" s="310"/>
      <c r="N13" s="310"/>
      <c r="O13" s="310"/>
      <c r="P13" s="310"/>
      <c r="Q13" s="232"/>
    </row>
    <row r="14" spans="1:17" ht="36.75" customHeight="1">
      <c r="A14" s="215" t="s">
        <v>219</v>
      </c>
      <c r="B14" s="215"/>
      <c r="C14" s="211" t="s">
        <v>220</v>
      </c>
      <c r="D14" s="211"/>
      <c r="E14" s="310" t="s">
        <v>237</v>
      </c>
      <c r="F14" s="310"/>
      <c r="G14" s="310"/>
      <c r="H14" s="279" t="s">
        <v>235</v>
      </c>
      <c r="I14" s="279" t="s">
        <v>228</v>
      </c>
      <c r="J14" s="279"/>
      <c r="K14" s="279" t="s">
        <v>13</v>
      </c>
      <c r="L14" s="279"/>
      <c r="M14" s="310" t="s">
        <v>186</v>
      </c>
      <c r="N14" s="310"/>
      <c r="O14" s="310" t="s">
        <v>221</v>
      </c>
      <c r="P14" s="310"/>
      <c r="Q14" s="232" t="s">
        <v>340</v>
      </c>
    </row>
    <row r="15" spans="1:17" ht="45" customHeight="1">
      <c r="A15" s="215"/>
      <c r="B15" s="215"/>
      <c r="C15" s="211"/>
      <c r="D15" s="211"/>
      <c r="E15" s="308" t="s">
        <v>236</v>
      </c>
      <c r="F15" s="308"/>
      <c r="G15" s="308"/>
      <c r="H15" s="279"/>
      <c r="I15" s="279"/>
      <c r="J15" s="279"/>
      <c r="K15" s="279"/>
      <c r="L15" s="279"/>
      <c r="M15" s="310"/>
      <c r="N15" s="310"/>
      <c r="O15" s="310"/>
      <c r="P15" s="310"/>
      <c r="Q15" s="232"/>
    </row>
    <row r="16" spans="1:17" ht="29.25" customHeight="1">
      <c r="A16" s="215" t="s">
        <v>222</v>
      </c>
      <c r="B16" s="215"/>
      <c r="C16" s="211" t="s">
        <v>223</v>
      </c>
      <c r="D16" s="211"/>
      <c r="E16" s="310" t="s">
        <v>238</v>
      </c>
      <c r="F16" s="310"/>
      <c r="G16" s="310"/>
      <c r="H16" s="279" t="s">
        <v>235</v>
      </c>
      <c r="I16" s="279" t="s">
        <v>228</v>
      </c>
      <c r="J16" s="279"/>
      <c r="K16" s="279" t="s">
        <v>13</v>
      </c>
      <c r="L16" s="279"/>
      <c r="M16" s="310" t="s">
        <v>186</v>
      </c>
      <c r="N16" s="310"/>
      <c r="O16" s="310" t="s">
        <v>224</v>
      </c>
      <c r="P16" s="310"/>
      <c r="Q16" s="232" t="s">
        <v>341</v>
      </c>
    </row>
    <row r="17" spans="1:24" ht="33" customHeight="1">
      <c r="A17" s="215"/>
      <c r="B17" s="215"/>
      <c r="C17" s="211"/>
      <c r="D17" s="211"/>
      <c r="E17" s="308" t="s">
        <v>236</v>
      </c>
      <c r="F17" s="308"/>
      <c r="G17" s="308"/>
      <c r="H17" s="279"/>
      <c r="I17" s="279"/>
      <c r="J17" s="279"/>
      <c r="K17" s="279"/>
      <c r="L17" s="279"/>
      <c r="M17" s="310"/>
      <c r="N17" s="310"/>
      <c r="O17" s="310"/>
      <c r="P17" s="310"/>
      <c r="Q17" s="232"/>
    </row>
    <row r="18" spans="1:24" ht="31.5" customHeight="1">
      <c r="A18" s="215" t="s">
        <v>225</v>
      </c>
      <c r="B18" s="215"/>
      <c r="C18" s="211" t="s">
        <v>226</v>
      </c>
      <c r="D18" s="211"/>
      <c r="E18" s="310" t="s">
        <v>344</v>
      </c>
      <c r="F18" s="310"/>
      <c r="G18" s="310"/>
      <c r="H18" s="309" t="s">
        <v>239</v>
      </c>
      <c r="I18" s="279" t="s">
        <v>228</v>
      </c>
      <c r="J18" s="279"/>
      <c r="K18" s="279" t="s">
        <v>13</v>
      </c>
      <c r="L18" s="279"/>
      <c r="M18" s="310" t="s">
        <v>49</v>
      </c>
      <c r="N18" s="310"/>
      <c r="O18" s="310" t="s">
        <v>227</v>
      </c>
      <c r="P18" s="310"/>
      <c r="Q18" s="232" t="s">
        <v>342</v>
      </c>
    </row>
    <row r="19" spans="1:24" ht="33.75" customHeight="1">
      <c r="A19" s="215"/>
      <c r="B19" s="215"/>
      <c r="C19" s="211"/>
      <c r="D19" s="211"/>
      <c r="E19" s="309" t="s">
        <v>345</v>
      </c>
      <c r="F19" s="309"/>
      <c r="G19" s="309"/>
      <c r="H19" s="309"/>
      <c r="I19" s="279"/>
      <c r="J19" s="279"/>
      <c r="K19" s="279"/>
      <c r="L19" s="279"/>
      <c r="M19" s="310"/>
      <c r="N19" s="310"/>
      <c r="O19" s="310"/>
      <c r="P19" s="310"/>
      <c r="Q19" s="232"/>
    </row>
    <row r="21" spans="1:24" ht="67.5" customHeight="1">
      <c r="A21" s="268" t="s">
        <v>111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</row>
    <row r="22" spans="1:24" ht="15" customHeight="1">
      <c r="A22" s="216" t="s">
        <v>111</v>
      </c>
      <c r="B22" s="223" t="s">
        <v>168</v>
      </c>
      <c r="C22" s="223"/>
      <c r="D22" s="223"/>
      <c r="E22" s="223"/>
      <c r="F22" s="223"/>
      <c r="G22" s="223"/>
      <c r="H22" s="223"/>
      <c r="I22" s="223"/>
      <c r="J22" s="17" t="s">
        <v>120</v>
      </c>
      <c r="K22" s="17" t="s">
        <v>121</v>
      </c>
      <c r="L22" s="17" t="s">
        <v>122</v>
      </c>
      <c r="M22" s="18" t="s">
        <v>123</v>
      </c>
      <c r="N22" s="18" t="s">
        <v>124</v>
      </c>
      <c r="O22" s="18" t="s">
        <v>125</v>
      </c>
      <c r="P22" s="18" t="s">
        <v>126</v>
      </c>
      <c r="Q22" s="17" t="s">
        <v>127</v>
      </c>
      <c r="R22" s="17" t="s">
        <v>128</v>
      </c>
      <c r="S22" s="17" t="s">
        <v>129</v>
      </c>
      <c r="T22" s="17" t="s">
        <v>130</v>
      </c>
      <c r="U22" s="17" t="s">
        <v>131</v>
      </c>
      <c r="V22" s="256" t="s">
        <v>113</v>
      </c>
      <c r="W22" s="257"/>
      <c r="X22" s="258"/>
    </row>
    <row r="23" spans="1:24">
      <c r="A23" s="216"/>
      <c r="B23" s="224" t="str">
        <f>E8</f>
        <v>Número de accidentes de trabajo que se presentaron en el mes</v>
      </c>
      <c r="C23" s="224"/>
      <c r="D23" s="224"/>
      <c r="E23" s="224"/>
      <c r="F23" s="224"/>
      <c r="G23" s="224"/>
      <c r="H23" s="224"/>
      <c r="I23" s="224"/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4"/>
      <c r="Q23" s="24"/>
      <c r="R23" s="24"/>
      <c r="S23" s="24"/>
      <c r="T23" s="24"/>
      <c r="U23" s="24"/>
      <c r="V23" s="69"/>
      <c r="W23" s="69"/>
      <c r="X23" s="69"/>
    </row>
    <row r="24" spans="1:24">
      <c r="A24" s="216"/>
      <c r="B24" s="224" t="str">
        <f>E9</f>
        <v xml:space="preserve"> Número de trabajadores en el mes</v>
      </c>
      <c r="C24" s="224"/>
      <c r="D24" s="224"/>
      <c r="E24" s="224"/>
      <c r="F24" s="224"/>
      <c r="G24" s="224"/>
      <c r="H24" s="224"/>
      <c r="I24" s="224"/>
      <c r="J24" s="23">
        <v>24</v>
      </c>
      <c r="K24" s="23">
        <v>24</v>
      </c>
      <c r="L24" s="23">
        <v>24</v>
      </c>
      <c r="M24" s="23">
        <v>24</v>
      </c>
      <c r="N24" s="23">
        <v>24</v>
      </c>
      <c r="O24" s="23">
        <v>24</v>
      </c>
      <c r="P24" s="24"/>
      <c r="Q24" s="24"/>
      <c r="R24" s="24"/>
      <c r="S24" s="24"/>
      <c r="T24" s="24"/>
      <c r="U24" s="24"/>
      <c r="V24" s="69"/>
      <c r="W24" s="69"/>
      <c r="X24" s="69"/>
    </row>
    <row r="25" spans="1:24">
      <c r="A25" s="224" t="s">
        <v>170</v>
      </c>
      <c r="B25" s="224"/>
      <c r="C25" s="224"/>
      <c r="D25" s="224"/>
      <c r="E25" s="224"/>
      <c r="F25" s="224"/>
      <c r="G25" s="224"/>
      <c r="H25" s="224"/>
      <c r="I25" s="224"/>
      <c r="J25" s="23">
        <f>J23/J24*100</f>
        <v>0</v>
      </c>
      <c r="K25" s="23">
        <f t="shared" ref="K25:U25" si="0">K23/K24*100</f>
        <v>0</v>
      </c>
      <c r="L25" s="23">
        <f t="shared" si="0"/>
        <v>0</v>
      </c>
      <c r="M25" s="23">
        <f t="shared" si="0"/>
        <v>0</v>
      </c>
      <c r="N25" s="23">
        <f t="shared" si="0"/>
        <v>0</v>
      </c>
      <c r="O25" s="23">
        <f t="shared" si="0"/>
        <v>0</v>
      </c>
      <c r="P25" s="23" t="e">
        <f t="shared" si="0"/>
        <v>#DIV/0!</v>
      </c>
      <c r="Q25" s="23" t="e">
        <f t="shared" si="0"/>
        <v>#DIV/0!</v>
      </c>
      <c r="R25" s="23" t="e">
        <f t="shared" si="0"/>
        <v>#DIV/0!</v>
      </c>
      <c r="S25" s="23" t="e">
        <f t="shared" si="0"/>
        <v>#DIV/0!</v>
      </c>
      <c r="T25" s="23" t="e">
        <f t="shared" si="0"/>
        <v>#DIV/0!</v>
      </c>
      <c r="U25" s="23" t="e">
        <f t="shared" si="0"/>
        <v>#DIV/0!</v>
      </c>
      <c r="V25" s="69"/>
      <c r="W25" s="69"/>
      <c r="X25" s="69"/>
    </row>
    <row r="27" spans="1:24" ht="15" customHeight="1">
      <c r="A27" s="216" t="s">
        <v>111</v>
      </c>
      <c r="B27" s="223" t="s">
        <v>168</v>
      </c>
      <c r="C27" s="223"/>
      <c r="D27" s="223"/>
      <c r="E27" s="223"/>
      <c r="F27" s="223"/>
      <c r="G27" s="223"/>
      <c r="H27" s="223"/>
      <c r="I27" s="223"/>
      <c r="J27" s="17" t="s">
        <v>120</v>
      </c>
      <c r="K27" s="17" t="s">
        <v>121</v>
      </c>
      <c r="L27" s="17" t="s">
        <v>122</v>
      </c>
      <c r="M27" s="18" t="s">
        <v>123</v>
      </c>
      <c r="N27" s="18" t="s">
        <v>124</v>
      </c>
      <c r="O27" s="18" t="s">
        <v>125</v>
      </c>
      <c r="P27" s="18" t="s">
        <v>126</v>
      </c>
      <c r="Q27" s="17" t="s">
        <v>127</v>
      </c>
      <c r="R27" s="17" t="s">
        <v>128</v>
      </c>
      <c r="S27" s="17" t="s">
        <v>129</v>
      </c>
      <c r="T27" s="17" t="s">
        <v>130</v>
      </c>
      <c r="U27" s="17" t="s">
        <v>131</v>
      </c>
      <c r="V27" s="256" t="s">
        <v>113</v>
      </c>
      <c r="W27" s="257"/>
      <c r="X27" s="258"/>
    </row>
    <row r="28" spans="1:24">
      <c r="A28" s="216"/>
      <c r="B28" s="224" t="str">
        <f>E10</f>
        <v>Número de días de incapacidad por accidente de trabajo en el mes + número de días cargados en el mes</v>
      </c>
      <c r="C28" s="224"/>
      <c r="D28" s="224"/>
      <c r="E28" s="224"/>
      <c r="F28" s="224"/>
      <c r="G28" s="224"/>
      <c r="H28" s="224"/>
      <c r="I28" s="224"/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4"/>
      <c r="Q28" s="24"/>
      <c r="R28" s="24"/>
      <c r="S28" s="24"/>
      <c r="T28" s="24"/>
      <c r="U28" s="24"/>
      <c r="V28" s="69"/>
      <c r="W28" s="69"/>
      <c r="X28" s="69"/>
    </row>
    <row r="29" spans="1:24">
      <c r="A29" s="216"/>
      <c r="B29" s="224" t="str">
        <f>E11</f>
        <v>Número de trabajadores en el mes</v>
      </c>
      <c r="C29" s="224"/>
      <c r="D29" s="224"/>
      <c r="E29" s="224"/>
      <c r="F29" s="224"/>
      <c r="G29" s="224"/>
      <c r="H29" s="224"/>
      <c r="I29" s="224"/>
      <c r="J29" s="23">
        <v>24</v>
      </c>
      <c r="K29" s="23">
        <v>24</v>
      </c>
      <c r="L29" s="23">
        <v>24</v>
      </c>
      <c r="M29" s="23">
        <v>24</v>
      </c>
      <c r="N29" s="23">
        <v>24</v>
      </c>
      <c r="O29" s="23">
        <v>24</v>
      </c>
      <c r="P29" s="24"/>
      <c r="Q29" s="24"/>
      <c r="R29" s="24"/>
      <c r="S29" s="24"/>
      <c r="T29" s="24"/>
      <c r="U29" s="24"/>
      <c r="V29" s="69"/>
      <c r="W29" s="69"/>
      <c r="X29" s="69"/>
    </row>
    <row r="30" spans="1:24">
      <c r="A30" s="224" t="s">
        <v>170</v>
      </c>
      <c r="B30" s="224"/>
      <c r="C30" s="224"/>
      <c r="D30" s="224"/>
      <c r="E30" s="224"/>
      <c r="F30" s="224"/>
      <c r="G30" s="224"/>
      <c r="H30" s="224"/>
      <c r="I30" s="224"/>
      <c r="J30" s="23">
        <f>J28/J29*100</f>
        <v>0</v>
      </c>
      <c r="K30" s="23">
        <f t="shared" ref="K30:U30" si="1">K28/K29*100</f>
        <v>0</v>
      </c>
      <c r="L30" s="23">
        <f t="shared" si="1"/>
        <v>0</v>
      </c>
      <c r="M30" s="23">
        <f t="shared" si="1"/>
        <v>0</v>
      </c>
      <c r="N30" s="23">
        <f t="shared" si="1"/>
        <v>0</v>
      </c>
      <c r="O30" s="23">
        <f t="shared" si="1"/>
        <v>0</v>
      </c>
      <c r="P30" s="23" t="e">
        <f t="shared" si="1"/>
        <v>#DIV/0!</v>
      </c>
      <c r="Q30" s="23" t="e">
        <f t="shared" si="1"/>
        <v>#DIV/0!</v>
      </c>
      <c r="R30" s="23" t="e">
        <f t="shared" si="1"/>
        <v>#DIV/0!</v>
      </c>
      <c r="S30" s="23" t="e">
        <f t="shared" si="1"/>
        <v>#DIV/0!</v>
      </c>
      <c r="T30" s="23" t="e">
        <f t="shared" si="1"/>
        <v>#DIV/0!</v>
      </c>
      <c r="U30" s="23" t="e">
        <f t="shared" si="1"/>
        <v>#DIV/0!</v>
      </c>
      <c r="V30" s="69"/>
      <c r="W30" s="69"/>
      <c r="X30" s="69"/>
    </row>
    <row r="32" spans="1:24" ht="15" customHeight="1">
      <c r="A32" s="216" t="s">
        <v>111</v>
      </c>
      <c r="B32" s="223" t="s">
        <v>168</v>
      </c>
      <c r="C32" s="223"/>
      <c r="D32" s="223"/>
      <c r="E32" s="223"/>
      <c r="F32" s="223"/>
      <c r="G32" s="223"/>
      <c r="H32" s="223"/>
      <c r="I32" s="223"/>
      <c r="J32" s="17" t="s">
        <v>120</v>
      </c>
      <c r="K32" s="17" t="s">
        <v>121</v>
      </c>
      <c r="L32" s="17" t="s">
        <v>122</v>
      </c>
      <c r="M32" s="18" t="s">
        <v>123</v>
      </c>
      <c r="N32" s="18" t="s">
        <v>124</v>
      </c>
      <c r="O32" s="18" t="s">
        <v>125</v>
      </c>
      <c r="P32" s="18" t="s">
        <v>126</v>
      </c>
      <c r="Q32" s="17" t="s">
        <v>127</v>
      </c>
      <c r="R32" s="17" t="s">
        <v>128</v>
      </c>
      <c r="S32" s="17" t="s">
        <v>129</v>
      </c>
      <c r="T32" s="17" t="s">
        <v>130</v>
      </c>
      <c r="U32" s="17" t="s">
        <v>131</v>
      </c>
      <c r="V32" s="288" t="s">
        <v>113</v>
      </c>
      <c r="W32" s="289"/>
      <c r="X32" s="289"/>
    </row>
    <row r="33" spans="1:24">
      <c r="A33" s="216"/>
      <c r="B33" s="224" t="str">
        <f>E12</f>
        <v>Número de accidentes de trabajo mortales que se presentaron en el año</v>
      </c>
      <c r="C33" s="224"/>
      <c r="D33" s="224"/>
      <c r="E33" s="224"/>
      <c r="F33" s="224"/>
      <c r="G33" s="224"/>
      <c r="H33" s="224"/>
      <c r="I33" s="224"/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4"/>
      <c r="Q33" s="24"/>
      <c r="R33" s="24"/>
      <c r="S33" s="24"/>
      <c r="T33" s="24"/>
      <c r="U33" s="24"/>
      <c r="V33" s="290"/>
      <c r="W33" s="291"/>
      <c r="X33" s="292"/>
    </row>
    <row r="34" spans="1:24">
      <c r="A34" s="216"/>
      <c r="B34" s="224" t="str">
        <f>E13</f>
        <v>Total de accidentes de trabajo que se presentaron en el año</v>
      </c>
      <c r="C34" s="224"/>
      <c r="D34" s="224"/>
      <c r="E34" s="224"/>
      <c r="F34" s="224"/>
      <c r="G34" s="224"/>
      <c r="H34" s="224"/>
      <c r="I34" s="224"/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4"/>
      <c r="Q34" s="24"/>
      <c r="R34" s="24"/>
      <c r="S34" s="24"/>
      <c r="T34" s="24"/>
      <c r="U34" s="24"/>
      <c r="V34" s="293"/>
      <c r="W34" s="294"/>
      <c r="X34" s="295"/>
    </row>
    <row r="35" spans="1:24">
      <c r="A35" s="224" t="s">
        <v>170</v>
      </c>
      <c r="B35" s="224"/>
      <c r="C35" s="224"/>
      <c r="D35" s="224"/>
      <c r="E35" s="224"/>
      <c r="F35" s="224"/>
      <c r="G35" s="224"/>
      <c r="H35" s="224"/>
      <c r="I35" s="224"/>
      <c r="J35" s="23" t="e">
        <f>J33/J34*100</f>
        <v>#DIV/0!</v>
      </c>
      <c r="K35" s="23" t="e">
        <f t="shared" ref="K35:U35" si="2">K33/K34*100</f>
        <v>#DIV/0!</v>
      </c>
      <c r="L35" s="23" t="e">
        <f t="shared" si="2"/>
        <v>#DIV/0!</v>
      </c>
      <c r="M35" s="23" t="e">
        <f t="shared" si="2"/>
        <v>#DIV/0!</v>
      </c>
      <c r="N35" s="23" t="e">
        <f t="shared" si="2"/>
        <v>#DIV/0!</v>
      </c>
      <c r="O35" s="23" t="e">
        <f t="shared" si="2"/>
        <v>#DIV/0!</v>
      </c>
      <c r="P35" s="23" t="e">
        <f t="shared" si="2"/>
        <v>#DIV/0!</v>
      </c>
      <c r="Q35" s="23" t="e">
        <f t="shared" si="2"/>
        <v>#DIV/0!</v>
      </c>
      <c r="R35" s="23" t="e">
        <f t="shared" si="2"/>
        <v>#DIV/0!</v>
      </c>
      <c r="S35" s="23" t="e">
        <f t="shared" si="2"/>
        <v>#DIV/0!</v>
      </c>
      <c r="T35" s="23" t="e">
        <f t="shared" si="2"/>
        <v>#DIV/0!</v>
      </c>
      <c r="U35" s="23" t="e">
        <f t="shared" si="2"/>
        <v>#DIV/0!</v>
      </c>
      <c r="V35" s="293"/>
      <c r="W35" s="294"/>
      <c r="X35" s="295"/>
    </row>
    <row r="36" spans="1:24">
      <c r="A36" s="224" t="s">
        <v>171</v>
      </c>
      <c r="B36" s="224"/>
      <c r="C36" s="224"/>
      <c r="D36" s="224"/>
      <c r="E36" s="224"/>
      <c r="F36" s="224"/>
      <c r="G36" s="224"/>
      <c r="H36" s="224"/>
      <c r="I36" s="224"/>
      <c r="J36" s="228" t="e">
        <f>SUM(J35:U35)/12</f>
        <v>#DIV/0!</v>
      </c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96"/>
      <c r="W36" s="297"/>
      <c r="X36" s="298"/>
    </row>
    <row r="38" spans="1:24">
      <c r="A38" s="216" t="s">
        <v>111</v>
      </c>
      <c r="B38" s="219" t="s">
        <v>168</v>
      </c>
      <c r="C38" s="219"/>
      <c r="D38" s="219"/>
      <c r="E38" s="219"/>
      <c r="F38" s="219"/>
      <c r="G38" s="219">
        <f>B31</f>
        <v>0</v>
      </c>
      <c r="H38" s="219"/>
      <c r="I38" s="241" t="s">
        <v>113</v>
      </c>
      <c r="J38" s="242"/>
      <c r="K38" s="242"/>
      <c r="L38" s="242"/>
      <c r="M38" s="242"/>
      <c r="N38" s="242"/>
      <c r="O38" s="243"/>
    </row>
    <row r="39" spans="1:24" ht="50.1" customHeight="1">
      <c r="A39" s="216"/>
      <c r="B39" s="218" t="str">
        <f>E14</f>
        <v>Número de casos nuevos y antiguos de enfermedad laboral en el periodo “Z”</v>
      </c>
      <c r="C39" s="218"/>
      <c r="D39" s="218"/>
      <c r="E39" s="218"/>
      <c r="F39" s="218"/>
      <c r="G39" s="221">
        <v>0</v>
      </c>
      <c r="H39" s="221"/>
      <c r="I39" s="170"/>
      <c r="J39" s="299"/>
      <c r="K39" s="299"/>
      <c r="L39" s="299"/>
      <c r="M39" s="299"/>
      <c r="N39" s="299"/>
      <c r="O39" s="171"/>
    </row>
    <row r="40" spans="1:24" ht="50.1" customHeight="1">
      <c r="A40" s="216"/>
      <c r="B40" s="218" t="str">
        <f>E15</f>
        <v>Promedio de trabajadores en el periodo “Z”</v>
      </c>
      <c r="C40" s="218"/>
      <c r="D40" s="218"/>
      <c r="E40" s="218"/>
      <c r="F40" s="218"/>
      <c r="G40" s="221">
        <v>24</v>
      </c>
      <c r="H40" s="221"/>
      <c r="I40" s="255"/>
      <c r="J40" s="300"/>
      <c r="K40" s="300"/>
      <c r="L40" s="300"/>
      <c r="M40" s="300"/>
      <c r="N40" s="300"/>
      <c r="O40" s="301"/>
    </row>
    <row r="41" spans="1:24" ht="50.1" customHeight="1">
      <c r="A41" s="305" t="s">
        <v>169</v>
      </c>
      <c r="B41" s="306"/>
      <c r="C41" s="306"/>
      <c r="D41" s="306"/>
      <c r="E41" s="306"/>
      <c r="F41" s="307"/>
      <c r="G41" s="221">
        <f>G39/G40*100000</f>
        <v>0</v>
      </c>
      <c r="H41" s="221"/>
      <c r="I41" s="302"/>
      <c r="J41" s="303"/>
      <c r="K41" s="303"/>
      <c r="L41" s="303"/>
      <c r="M41" s="303"/>
      <c r="N41" s="303"/>
      <c r="O41" s="304"/>
    </row>
    <row r="43" spans="1:24">
      <c r="A43" s="216" t="s">
        <v>111</v>
      </c>
      <c r="B43" s="219" t="s">
        <v>168</v>
      </c>
      <c r="C43" s="219"/>
      <c r="D43" s="219"/>
      <c r="E43" s="219"/>
      <c r="F43" s="219"/>
      <c r="G43" s="219">
        <f>B36</f>
        <v>0</v>
      </c>
      <c r="H43" s="219"/>
      <c r="I43" s="241" t="s">
        <v>113</v>
      </c>
      <c r="J43" s="242"/>
      <c r="K43" s="242"/>
      <c r="L43" s="242"/>
      <c r="M43" s="242"/>
      <c r="N43" s="242"/>
      <c r="O43" s="243"/>
    </row>
    <row r="44" spans="1:24" ht="50.1" customHeight="1">
      <c r="A44" s="216"/>
      <c r="B44" s="218" t="str">
        <f>E16</f>
        <v xml:space="preserve">Número de casos nuevos de enfermedad laboral en el periodo “Z” </v>
      </c>
      <c r="C44" s="218"/>
      <c r="D44" s="218"/>
      <c r="E44" s="218"/>
      <c r="F44" s="218"/>
      <c r="G44" s="221">
        <v>0</v>
      </c>
      <c r="H44" s="221"/>
      <c r="I44" s="170"/>
      <c r="J44" s="299"/>
      <c r="K44" s="299"/>
      <c r="L44" s="299"/>
      <c r="M44" s="299"/>
      <c r="N44" s="299"/>
      <c r="O44" s="171"/>
    </row>
    <row r="45" spans="1:24" ht="50.1" customHeight="1">
      <c r="A45" s="216"/>
      <c r="B45" s="218" t="str">
        <f>E17</f>
        <v>Promedio de trabajadores en el periodo “Z”</v>
      </c>
      <c r="C45" s="218"/>
      <c r="D45" s="218"/>
      <c r="E45" s="218"/>
      <c r="F45" s="218"/>
      <c r="G45" s="221">
        <v>24</v>
      </c>
      <c r="H45" s="221"/>
      <c r="I45" s="255"/>
      <c r="J45" s="300"/>
      <c r="K45" s="300"/>
      <c r="L45" s="300"/>
      <c r="M45" s="300"/>
      <c r="N45" s="300"/>
      <c r="O45" s="301"/>
    </row>
    <row r="46" spans="1:24" ht="50.1" customHeight="1">
      <c r="A46" s="305" t="s">
        <v>169</v>
      </c>
      <c r="B46" s="306"/>
      <c r="C46" s="306"/>
      <c r="D46" s="306"/>
      <c r="E46" s="306"/>
      <c r="F46" s="307"/>
      <c r="G46" s="221">
        <f>G44/G45*100000</f>
        <v>0</v>
      </c>
      <c r="H46" s="221"/>
      <c r="I46" s="302"/>
      <c r="J46" s="303"/>
      <c r="K46" s="303"/>
      <c r="L46" s="303"/>
      <c r="M46" s="303"/>
      <c r="N46" s="303"/>
      <c r="O46" s="304"/>
    </row>
    <row r="48" spans="1:24" ht="15" customHeight="1">
      <c r="A48" s="216" t="s">
        <v>111</v>
      </c>
      <c r="B48" s="223" t="s">
        <v>168</v>
      </c>
      <c r="C48" s="223"/>
      <c r="D48" s="223"/>
      <c r="E48" s="223"/>
      <c r="F48" s="223"/>
      <c r="G48" s="223"/>
      <c r="H48" s="223"/>
      <c r="I48" s="223"/>
      <c r="J48" s="17" t="s">
        <v>120</v>
      </c>
      <c r="K48" s="17" t="s">
        <v>121</v>
      </c>
      <c r="L48" s="17" t="s">
        <v>122</v>
      </c>
      <c r="M48" s="18" t="s">
        <v>123</v>
      </c>
      <c r="N48" s="18" t="s">
        <v>124</v>
      </c>
      <c r="O48" s="18" t="s">
        <v>125</v>
      </c>
      <c r="P48" s="18" t="s">
        <v>126</v>
      </c>
      <c r="Q48" s="17" t="s">
        <v>127</v>
      </c>
      <c r="R48" s="17" t="s">
        <v>128</v>
      </c>
      <c r="S48" s="17" t="s">
        <v>129</v>
      </c>
      <c r="T48" s="17" t="s">
        <v>130</v>
      </c>
      <c r="U48" s="17" t="s">
        <v>131</v>
      </c>
      <c r="V48" s="288" t="s">
        <v>113</v>
      </c>
      <c r="W48" s="289"/>
      <c r="X48" s="289"/>
    </row>
    <row r="49" spans="1:24">
      <c r="A49" s="216"/>
      <c r="B49" s="224" t="str">
        <f>E18</f>
        <v>Número de horas de ausencia por incapacidad laboral o común en el mes</v>
      </c>
      <c r="C49" s="224"/>
      <c r="D49" s="224"/>
      <c r="E49" s="224"/>
      <c r="F49" s="224"/>
      <c r="G49" s="224"/>
      <c r="H49" s="224"/>
      <c r="I49" s="224"/>
      <c r="J49" s="23">
        <v>0</v>
      </c>
      <c r="K49" s="24">
        <v>48</v>
      </c>
      <c r="L49" s="24">
        <v>40</v>
      </c>
      <c r="M49" s="24">
        <v>0</v>
      </c>
      <c r="N49" s="24">
        <v>0</v>
      </c>
      <c r="O49" s="24">
        <v>0</v>
      </c>
      <c r="P49" s="24">
        <v>192</v>
      </c>
      <c r="Q49" s="24">
        <v>160</v>
      </c>
      <c r="R49" s="24"/>
      <c r="S49" s="24"/>
      <c r="T49" s="24"/>
      <c r="U49" s="24"/>
      <c r="V49" s="290"/>
      <c r="W49" s="291"/>
      <c r="X49" s="292"/>
    </row>
    <row r="50" spans="1:24">
      <c r="A50" s="216"/>
      <c r="B50" s="224" t="str">
        <f>E19</f>
        <v>Número de horas de trabajo programados en el mes</v>
      </c>
      <c r="C50" s="224"/>
      <c r="D50" s="224"/>
      <c r="E50" s="224"/>
      <c r="F50" s="224"/>
      <c r="G50" s="224"/>
      <c r="H50" s="224"/>
      <c r="I50" s="224"/>
      <c r="J50" s="23">
        <v>3840</v>
      </c>
      <c r="K50" s="23">
        <v>3840</v>
      </c>
      <c r="L50" s="23">
        <v>3840</v>
      </c>
      <c r="M50" s="23">
        <v>3840</v>
      </c>
      <c r="N50" s="23">
        <v>3840</v>
      </c>
      <c r="O50" s="23">
        <v>3840</v>
      </c>
      <c r="P50" s="23">
        <v>3840</v>
      </c>
      <c r="Q50" s="23">
        <v>3840</v>
      </c>
      <c r="R50" s="23">
        <v>3840</v>
      </c>
      <c r="S50" s="23">
        <v>3840</v>
      </c>
      <c r="T50" s="23">
        <v>3840</v>
      </c>
      <c r="U50" s="23">
        <v>3840</v>
      </c>
      <c r="V50" s="293"/>
      <c r="W50" s="294"/>
      <c r="X50" s="295"/>
    </row>
    <row r="51" spans="1:24">
      <c r="A51" s="224" t="s">
        <v>170</v>
      </c>
      <c r="B51" s="224"/>
      <c r="C51" s="224"/>
      <c r="D51" s="224"/>
      <c r="E51" s="224"/>
      <c r="F51" s="224"/>
      <c r="G51" s="224"/>
      <c r="H51" s="224"/>
      <c r="I51" s="224"/>
      <c r="J51" s="23">
        <f>J49/J50*100</f>
        <v>0</v>
      </c>
      <c r="K51" s="23">
        <f t="shared" ref="K51:U51" si="3">K49/K50*100</f>
        <v>1.25</v>
      </c>
      <c r="L51" s="23">
        <f t="shared" si="3"/>
        <v>1.0416666666666665</v>
      </c>
      <c r="M51" s="23">
        <f t="shared" si="3"/>
        <v>0</v>
      </c>
      <c r="N51" s="23">
        <f t="shared" si="3"/>
        <v>0</v>
      </c>
      <c r="O51" s="23">
        <f t="shared" si="3"/>
        <v>0</v>
      </c>
      <c r="P51" s="23">
        <f t="shared" si="3"/>
        <v>5</v>
      </c>
      <c r="Q51" s="23">
        <f t="shared" si="3"/>
        <v>4.1666666666666661</v>
      </c>
      <c r="R51" s="23">
        <f t="shared" si="3"/>
        <v>0</v>
      </c>
      <c r="S51" s="23">
        <f t="shared" si="3"/>
        <v>0</v>
      </c>
      <c r="T51" s="23">
        <f t="shared" si="3"/>
        <v>0</v>
      </c>
      <c r="U51" s="23">
        <f t="shared" si="3"/>
        <v>0</v>
      </c>
      <c r="V51" s="293"/>
      <c r="W51" s="294"/>
      <c r="X51" s="295"/>
    </row>
    <row r="52" spans="1:24">
      <c r="A52" s="224" t="s">
        <v>171</v>
      </c>
      <c r="B52" s="224"/>
      <c r="C52" s="224"/>
      <c r="D52" s="224"/>
      <c r="E52" s="224"/>
      <c r="F52" s="224"/>
      <c r="G52" s="224"/>
      <c r="H52" s="224"/>
      <c r="I52" s="224"/>
      <c r="J52" s="228">
        <f>SUM(J51:U51)/12</f>
        <v>0.95486111111111105</v>
      </c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96"/>
      <c r="W52" s="297"/>
      <c r="X52" s="298"/>
    </row>
    <row r="55" spans="1:24">
      <c r="F55" s="1" t="s">
        <v>343</v>
      </c>
    </row>
  </sheetData>
  <mergeCells count="133">
    <mergeCell ref="A1:D4"/>
    <mergeCell ref="E2:L2"/>
    <mergeCell ref="M2:N2"/>
    <mergeCell ref="O2:P2"/>
    <mergeCell ref="E3:L4"/>
    <mergeCell ref="M3:P3"/>
    <mergeCell ref="M4:P4"/>
    <mergeCell ref="O7:P7"/>
    <mergeCell ref="E1:L1"/>
    <mergeCell ref="M1:P1"/>
    <mergeCell ref="H8:H9"/>
    <mergeCell ref="I8:J9"/>
    <mergeCell ref="K8:L9"/>
    <mergeCell ref="O8:P9"/>
    <mergeCell ref="A5:P5"/>
    <mergeCell ref="A6:P6"/>
    <mergeCell ref="A7:B7"/>
    <mergeCell ref="C7:D7"/>
    <mergeCell ref="E7:H7"/>
    <mergeCell ref="I7:J7"/>
    <mergeCell ref="K7:L7"/>
    <mergeCell ref="M7:N7"/>
    <mergeCell ref="A8:B9"/>
    <mergeCell ref="C8:D9"/>
    <mergeCell ref="M8:N9"/>
    <mergeCell ref="A12:B13"/>
    <mergeCell ref="C14:D15"/>
    <mergeCell ref="H12:H13"/>
    <mergeCell ref="I10:J11"/>
    <mergeCell ref="K10:L11"/>
    <mergeCell ref="O10:P11"/>
    <mergeCell ref="A10:B11"/>
    <mergeCell ref="C12:D13"/>
    <mergeCell ref="H10:H11"/>
    <mergeCell ref="C10:D11"/>
    <mergeCell ref="M10:N11"/>
    <mergeCell ref="E15:G15"/>
    <mergeCell ref="C16:D17"/>
    <mergeCell ref="C18:D19"/>
    <mergeCell ref="M14:N15"/>
    <mergeCell ref="E8:G8"/>
    <mergeCell ref="E10:G10"/>
    <mergeCell ref="E12:G12"/>
    <mergeCell ref="E14:G14"/>
    <mergeCell ref="K18:L19"/>
    <mergeCell ref="A18:B19"/>
    <mergeCell ref="H18:H19"/>
    <mergeCell ref="I18:J19"/>
    <mergeCell ref="E18:G18"/>
    <mergeCell ref="K16:L17"/>
    <mergeCell ref="A16:B17"/>
    <mergeCell ref="H16:H17"/>
    <mergeCell ref="I16:J17"/>
    <mergeCell ref="E16:G16"/>
    <mergeCell ref="K14:L15"/>
    <mergeCell ref="A14:B15"/>
    <mergeCell ref="H14:H15"/>
    <mergeCell ref="I14:J15"/>
    <mergeCell ref="E9:G9"/>
    <mergeCell ref="E11:G11"/>
    <mergeCell ref="E13:G13"/>
    <mergeCell ref="E17:G17"/>
    <mergeCell ref="E19:G19"/>
    <mergeCell ref="O14:P15"/>
    <mergeCell ref="M16:N17"/>
    <mergeCell ref="O16:P17"/>
    <mergeCell ref="M18:N19"/>
    <mergeCell ref="O18:P19"/>
    <mergeCell ref="M12:N13"/>
    <mergeCell ref="O12:P13"/>
    <mergeCell ref="I12:J13"/>
    <mergeCell ref="K12:L13"/>
    <mergeCell ref="A27:A29"/>
    <mergeCell ref="B27:I27"/>
    <mergeCell ref="V27:X27"/>
    <mergeCell ref="B28:I28"/>
    <mergeCell ref="V28:X30"/>
    <mergeCell ref="B29:I29"/>
    <mergeCell ref="A30:I30"/>
    <mergeCell ref="A21:U21"/>
    <mergeCell ref="A22:A24"/>
    <mergeCell ref="B22:I22"/>
    <mergeCell ref="V22:X22"/>
    <mergeCell ref="B23:I23"/>
    <mergeCell ref="V23:X25"/>
    <mergeCell ref="B24:I24"/>
    <mergeCell ref="A25:I25"/>
    <mergeCell ref="A46:F46"/>
    <mergeCell ref="G46:H46"/>
    <mergeCell ref="B40:F40"/>
    <mergeCell ref="G40:H40"/>
    <mergeCell ref="A41:F41"/>
    <mergeCell ref="G41:H41"/>
    <mergeCell ref="I39:O41"/>
    <mergeCell ref="I38:O38"/>
    <mergeCell ref="V32:X32"/>
    <mergeCell ref="V33:X36"/>
    <mergeCell ref="A38:A40"/>
    <mergeCell ref="B38:F38"/>
    <mergeCell ref="G38:H38"/>
    <mergeCell ref="B39:F39"/>
    <mergeCell ref="G39:H39"/>
    <mergeCell ref="A32:A34"/>
    <mergeCell ref="B32:I32"/>
    <mergeCell ref="B33:I33"/>
    <mergeCell ref="B34:I34"/>
    <mergeCell ref="A35:I35"/>
    <mergeCell ref="A36:I36"/>
    <mergeCell ref="J36:U36"/>
    <mergeCell ref="Q8:Q9"/>
    <mergeCell ref="Q10:Q11"/>
    <mergeCell ref="Q12:Q13"/>
    <mergeCell ref="Q14:Q15"/>
    <mergeCell ref="Q16:Q17"/>
    <mergeCell ref="Q18:Q19"/>
    <mergeCell ref="A48:A50"/>
    <mergeCell ref="B48:I48"/>
    <mergeCell ref="V48:X48"/>
    <mergeCell ref="B49:I49"/>
    <mergeCell ref="V49:X52"/>
    <mergeCell ref="B50:I50"/>
    <mergeCell ref="A51:I51"/>
    <mergeCell ref="A52:I52"/>
    <mergeCell ref="J52:U52"/>
    <mergeCell ref="A43:A45"/>
    <mergeCell ref="B43:F43"/>
    <mergeCell ref="G43:H43"/>
    <mergeCell ref="I43:O43"/>
    <mergeCell ref="B44:F44"/>
    <mergeCell ref="G44:H44"/>
    <mergeCell ref="I44:O46"/>
    <mergeCell ref="B45:F45"/>
    <mergeCell ref="G45:H45"/>
  </mergeCells>
  <hyperlinks>
    <hyperlink ref="C8:D9" location="'0312'!B23" display="Número de veces que ocurre un accidente de trabajo en el mes"/>
    <hyperlink ref="C10:D11" location="'0312'!B28" display="Número de días perdidos por accidentes de trabajo en el mes"/>
    <hyperlink ref="C12:D13" location="'0312'!B33" display="Número de accidentes de trabajo mortales en el año"/>
    <hyperlink ref="C14:D15" location="'0312'!B39" display="Número de casos de enfermedad laboral presentes en una población en un periodo de tiempo"/>
    <hyperlink ref="C16:D17" location="'0312'!B44" display="Número de casos nuevos de enfermedad laboral en una población determinada en un período de tiempo"/>
    <hyperlink ref="C18:D19" location="'0312'!B49" display="Ausentismo es la no asistencia al trabajo, con incapacidad médica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2"/>
  <sheetViews>
    <sheetView workbookViewId="0">
      <selection activeCell="M1" sqref="M1:P1"/>
    </sheetView>
  </sheetViews>
  <sheetFormatPr baseColWidth="10" defaultRowHeight="15"/>
  <cols>
    <col min="1" max="21" width="8.7109375" style="1" customWidth="1"/>
    <col min="22" max="16384" width="11.42578125" style="1"/>
  </cols>
  <sheetData>
    <row r="1" spans="1:25" ht="15" customHeight="1">
      <c r="A1" s="99"/>
      <c r="B1" s="99"/>
      <c r="C1" s="99"/>
      <c r="D1" s="99"/>
      <c r="E1" s="85" t="s">
        <v>352</v>
      </c>
      <c r="F1" s="85"/>
      <c r="G1" s="85"/>
      <c r="H1" s="85"/>
      <c r="I1" s="85"/>
      <c r="J1" s="85"/>
      <c r="K1" s="85"/>
      <c r="L1" s="85"/>
      <c r="M1" s="86" t="s">
        <v>423</v>
      </c>
      <c r="N1" s="86"/>
      <c r="O1" s="86"/>
      <c r="P1" s="86"/>
    </row>
    <row r="2" spans="1:25" ht="15" customHeight="1">
      <c r="A2" s="99"/>
      <c r="B2" s="99"/>
      <c r="C2" s="99"/>
      <c r="D2" s="99"/>
      <c r="E2" s="73" t="s">
        <v>422</v>
      </c>
      <c r="F2" s="74"/>
      <c r="G2" s="74"/>
      <c r="H2" s="74"/>
      <c r="I2" s="74"/>
      <c r="J2" s="74"/>
      <c r="K2" s="74"/>
      <c r="L2" s="75"/>
      <c r="M2" s="76" t="s">
        <v>414</v>
      </c>
      <c r="N2" s="77"/>
      <c r="O2" s="76" t="s">
        <v>419</v>
      </c>
      <c r="P2" s="77"/>
    </row>
    <row r="3" spans="1:25" ht="15" customHeight="1">
      <c r="A3" s="99"/>
      <c r="B3" s="99"/>
      <c r="C3" s="99"/>
      <c r="D3" s="99"/>
      <c r="E3" s="78" t="s">
        <v>415</v>
      </c>
      <c r="F3" s="79"/>
      <c r="G3" s="79"/>
      <c r="H3" s="79"/>
      <c r="I3" s="79"/>
      <c r="J3" s="79"/>
      <c r="K3" s="79"/>
      <c r="L3" s="80"/>
      <c r="M3" s="76" t="s">
        <v>413</v>
      </c>
      <c r="N3" s="84"/>
      <c r="O3" s="84"/>
      <c r="P3" s="77"/>
    </row>
    <row r="4" spans="1:25" ht="15" customHeight="1">
      <c r="A4" s="99"/>
      <c r="B4" s="99"/>
      <c r="C4" s="99"/>
      <c r="D4" s="99"/>
      <c r="E4" s="81"/>
      <c r="F4" s="82"/>
      <c r="G4" s="82"/>
      <c r="H4" s="82"/>
      <c r="I4" s="82"/>
      <c r="J4" s="82"/>
      <c r="K4" s="82"/>
      <c r="L4" s="83"/>
      <c r="M4" s="76" t="s">
        <v>353</v>
      </c>
      <c r="N4" s="84"/>
      <c r="O4" s="84"/>
      <c r="P4" s="77"/>
    </row>
    <row r="5" spans="1:25" ht="60" customHeight="1">
      <c r="A5" s="270" t="s">
        <v>111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</row>
    <row r="6" spans="1:25" ht="79.5" customHeight="1">
      <c r="A6" s="268" t="s">
        <v>117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</row>
    <row r="7" spans="1:25">
      <c r="A7" s="283" t="s">
        <v>0</v>
      </c>
      <c r="B7" s="283"/>
      <c r="C7" s="283" t="s">
        <v>1</v>
      </c>
      <c r="D7" s="283"/>
      <c r="E7" s="283" t="s">
        <v>2</v>
      </c>
      <c r="F7" s="283"/>
      <c r="G7" s="283" t="s">
        <v>3</v>
      </c>
      <c r="H7" s="283"/>
      <c r="I7" s="283"/>
      <c r="J7" s="283"/>
      <c r="K7" s="283" t="s">
        <v>4</v>
      </c>
      <c r="L7" s="283"/>
      <c r="M7" s="283" t="s">
        <v>5</v>
      </c>
      <c r="N7" s="283"/>
      <c r="O7" s="283" t="s">
        <v>6</v>
      </c>
      <c r="P7" s="283"/>
      <c r="Q7" s="283" t="s">
        <v>7</v>
      </c>
      <c r="R7" s="283"/>
      <c r="S7" s="283" t="s">
        <v>8</v>
      </c>
      <c r="T7" s="283"/>
      <c r="U7" s="37" t="s">
        <v>9</v>
      </c>
    </row>
    <row r="8" spans="1:25" ht="39.75" customHeight="1">
      <c r="A8" s="311" t="s">
        <v>174</v>
      </c>
      <c r="B8" s="312"/>
      <c r="C8" s="321" t="s">
        <v>240</v>
      </c>
      <c r="D8" s="322"/>
      <c r="E8" s="279" t="s">
        <v>268</v>
      </c>
      <c r="F8" s="279"/>
      <c r="G8" s="315" t="s">
        <v>242</v>
      </c>
      <c r="H8" s="316"/>
      <c r="I8" s="317"/>
      <c r="J8" s="279" t="s">
        <v>118</v>
      </c>
      <c r="K8" s="279" t="s">
        <v>271</v>
      </c>
      <c r="L8" s="279"/>
      <c r="M8" s="279" t="s">
        <v>249</v>
      </c>
      <c r="N8" s="279"/>
      <c r="O8" s="273" t="s">
        <v>255</v>
      </c>
      <c r="P8" s="274"/>
      <c r="Q8" s="273" t="s">
        <v>256</v>
      </c>
      <c r="R8" s="274"/>
      <c r="S8" s="273" t="s">
        <v>274</v>
      </c>
      <c r="T8" s="274"/>
      <c r="U8" s="277">
        <v>90</v>
      </c>
    </row>
    <row r="9" spans="1:25" ht="28.5" customHeight="1">
      <c r="A9" s="313"/>
      <c r="B9" s="314"/>
      <c r="C9" s="323"/>
      <c r="D9" s="324"/>
      <c r="E9" s="279"/>
      <c r="F9" s="279"/>
      <c r="G9" s="315" t="s">
        <v>241</v>
      </c>
      <c r="H9" s="316"/>
      <c r="I9" s="317"/>
      <c r="J9" s="279"/>
      <c r="K9" s="279"/>
      <c r="L9" s="279"/>
      <c r="M9" s="279"/>
      <c r="N9" s="279"/>
      <c r="O9" s="275"/>
      <c r="P9" s="276"/>
      <c r="Q9" s="275"/>
      <c r="R9" s="276"/>
      <c r="S9" s="275"/>
      <c r="T9" s="276"/>
      <c r="U9" s="278"/>
    </row>
    <row r="10" spans="1:25" ht="15" customHeight="1">
      <c r="A10" s="273" t="s">
        <v>208</v>
      </c>
      <c r="B10" s="274"/>
      <c r="C10" s="132" t="s">
        <v>273</v>
      </c>
      <c r="D10" s="133"/>
      <c r="E10" s="284" t="s">
        <v>269</v>
      </c>
      <c r="F10" s="285"/>
      <c r="G10" s="318" t="s">
        <v>244</v>
      </c>
      <c r="H10" s="319"/>
      <c r="I10" s="320"/>
      <c r="J10" s="279" t="s">
        <v>118</v>
      </c>
      <c r="K10" s="279" t="s">
        <v>271</v>
      </c>
      <c r="L10" s="279"/>
      <c r="M10" s="279" t="s">
        <v>249</v>
      </c>
      <c r="N10" s="279"/>
      <c r="O10" s="273" t="s">
        <v>255</v>
      </c>
      <c r="P10" s="274"/>
      <c r="Q10" s="273" t="s">
        <v>256</v>
      </c>
      <c r="R10" s="274"/>
      <c r="S10" s="273" t="s">
        <v>272</v>
      </c>
      <c r="T10" s="274"/>
      <c r="U10" s="277"/>
    </row>
    <row r="11" spans="1:25" ht="75" customHeight="1">
      <c r="A11" s="275"/>
      <c r="B11" s="276"/>
      <c r="C11" s="134"/>
      <c r="D11" s="135"/>
      <c r="E11" s="286"/>
      <c r="F11" s="287"/>
      <c r="G11" s="315" t="s">
        <v>243</v>
      </c>
      <c r="H11" s="316"/>
      <c r="I11" s="317"/>
      <c r="J11" s="279"/>
      <c r="K11" s="279"/>
      <c r="L11" s="279"/>
      <c r="M11" s="279"/>
      <c r="N11" s="279"/>
      <c r="O11" s="275"/>
      <c r="P11" s="276"/>
      <c r="Q11" s="275"/>
      <c r="R11" s="276"/>
      <c r="S11" s="275"/>
      <c r="T11" s="276"/>
      <c r="U11" s="278"/>
    </row>
    <row r="12" spans="1:25" ht="50.25" customHeight="1">
      <c r="A12" s="273" t="s">
        <v>209</v>
      </c>
      <c r="B12" s="274"/>
      <c r="C12" s="132" t="s">
        <v>245</v>
      </c>
      <c r="D12" s="133"/>
      <c r="E12" s="273" t="s">
        <v>270</v>
      </c>
      <c r="F12" s="274"/>
      <c r="G12" s="315" t="s">
        <v>246</v>
      </c>
      <c r="H12" s="316"/>
      <c r="I12" s="317"/>
      <c r="J12" s="279" t="s">
        <v>118</v>
      </c>
      <c r="K12" s="279" t="s">
        <v>271</v>
      </c>
      <c r="L12" s="279"/>
      <c r="M12" s="279" t="s">
        <v>249</v>
      </c>
      <c r="N12" s="279"/>
      <c r="O12" s="273" t="s">
        <v>255</v>
      </c>
      <c r="P12" s="274"/>
      <c r="Q12" s="273" t="s">
        <v>256</v>
      </c>
      <c r="R12" s="274"/>
      <c r="S12" s="273" t="s">
        <v>275</v>
      </c>
      <c r="T12" s="274"/>
      <c r="U12" s="277">
        <v>90</v>
      </c>
    </row>
    <row r="13" spans="1:25" ht="60" customHeight="1">
      <c r="A13" s="275"/>
      <c r="B13" s="276"/>
      <c r="C13" s="134"/>
      <c r="D13" s="135"/>
      <c r="E13" s="275"/>
      <c r="F13" s="276"/>
      <c r="G13" s="315" t="s">
        <v>247</v>
      </c>
      <c r="H13" s="316"/>
      <c r="I13" s="317"/>
      <c r="J13" s="279"/>
      <c r="K13" s="279"/>
      <c r="L13" s="279"/>
      <c r="M13" s="279"/>
      <c r="N13" s="279"/>
      <c r="O13" s="275"/>
      <c r="P13" s="276"/>
      <c r="Q13" s="275"/>
      <c r="R13" s="276"/>
      <c r="S13" s="275"/>
      <c r="T13" s="276"/>
      <c r="U13" s="278"/>
    </row>
    <row r="15" spans="1:25" ht="69" customHeight="1">
      <c r="A15" s="268" t="s">
        <v>111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</row>
    <row r="16" spans="1:25" ht="15" customHeight="1">
      <c r="A16" s="216" t="s">
        <v>111</v>
      </c>
      <c r="B16" s="223" t="s">
        <v>168</v>
      </c>
      <c r="C16" s="223"/>
      <c r="D16" s="223"/>
      <c r="E16" s="223"/>
      <c r="F16" s="223"/>
      <c r="G16" s="223"/>
      <c r="H16" s="223"/>
      <c r="I16" s="223"/>
      <c r="J16" s="17" t="s">
        <v>120</v>
      </c>
      <c r="K16" s="17" t="s">
        <v>121</v>
      </c>
      <c r="L16" s="17" t="s">
        <v>122</v>
      </c>
      <c r="M16" s="18" t="s">
        <v>123</v>
      </c>
      <c r="N16" s="18" t="s">
        <v>124</v>
      </c>
      <c r="O16" s="18" t="s">
        <v>125</v>
      </c>
      <c r="P16" s="18" t="s">
        <v>126</v>
      </c>
      <c r="Q16" s="17" t="s">
        <v>127</v>
      </c>
      <c r="R16" s="17" t="s">
        <v>128</v>
      </c>
      <c r="S16" s="17" t="s">
        <v>129</v>
      </c>
      <c r="T16" s="17" t="s">
        <v>130</v>
      </c>
      <c r="U16" s="17" t="s">
        <v>131</v>
      </c>
      <c r="V16" s="17" t="s">
        <v>9</v>
      </c>
      <c r="W16" s="256" t="s">
        <v>113</v>
      </c>
      <c r="X16" s="257"/>
      <c r="Y16" s="258"/>
    </row>
    <row r="17" spans="1:25">
      <c r="A17" s="216"/>
      <c r="B17" s="224" t="str">
        <f>G8</f>
        <v>Capacitaciones Realizadas</v>
      </c>
      <c r="C17" s="224"/>
      <c r="D17" s="224"/>
      <c r="E17" s="224"/>
      <c r="F17" s="224"/>
      <c r="G17" s="224"/>
      <c r="H17" s="224"/>
      <c r="I17" s="224"/>
      <c r="J17" s="23">
        <v>2</v>
      </c>
      <c r="K17" s="24">
        <v>0</v>
      </c>
      <c r="L17" s="24">
        <v>0</v>
      </c>
      <c r="M17" s="24">
        <v>0</v>
      </c>
      <c r="N17" s="24">
        <v>0</v>
      </c>
      <c r="O17" s="24">
        <v>3</v>
      </c>
      <c r="P17" s="24">
        <v>6</v>
      </c>
      <c r="Q17" s="24">
        <v>3</v>
      </c>
      <c r="R17" s="24">
        <v>1</v>
      </c>
      <c r="S17" s="24">
        <v>1</v>
      </c>
      <c r="T17" s="24">
        <v>0</v>
      </c>
      <c r="U17" s="24">
        <v>0</v>
      </c>
      <c r="V17" s="222">
        <v>90</v>
      </c>
      <c r="W17" s="69"/>
      <c r="X17" s="69"/>
      <c r="Y17" s="69"/>
    </row>
    <row r="18" spans="1:25">
      <c r="A18" s="216"/>
      <c r="B18" s="224" t="str">
        <f>G9</f>
        <v>Capacitaciones programadas</v>
      </c>
      <c r="C18" s="224"/>
      <c r="D18" s="224"/>
      <c r="E18" s="224"/>
      <c r="F18" s="224"/>
      <c r="G18" s="224"/>
      <c r="H18" s="224"/>
      <c r="I18" s="224"/>
      <c r="J18" s="23">
        <v>2</v>
      </c>
      <c r="K18" s="24">
        <v>0</v>
      </c>
      <c r="L18" s="24">
        <v>0</v>
      </c>
      <c r="M18" s="24">
        <v>0</v>
      </c>
      <c r="N18" s="24">
        <v>0</v>
      </c>
      <c r="O18" s="24">
        <v>3</v>
      </c>
      <c r="P18" s="24">
        <v>6</v>
      </c>
      <c r="Q18" s="24">
        <v>3</v>
      </c>
      <c r="R18" s="24">
        <v>4</v>
      </c>
      <c r="S18" s="24">
        <v>8</v>
      </c>
      <c r="T18" s="24">
        <v>5</v>
      </c>
      <c r="U18" s="24">
        <v>1</v>
      </c>
      <c r="V18" s="222"/>
      <c r="W18" s="69"/>
      <c r="X18" s="69"/>
      <c r="Y18" s="69"/>
    </row>
    <row r="19" spans="1:25">
      <c r="A19" s="224" t="s">
        <v>170</v>
      </c>
      <c r="B19" s="224"/>
      <c r="C19" s="224"/>
      <c r="D19" s="224"/>
      <c r="E19" s="224"/>
      <c r="F19" s="224"/>
      <c r="G19" s="224"/>
      <c r="H19" s="224"/>
      <c r="I19" s="224"/>
      <c r="J19" s="23">
        <f>J17/J18*100</f>
        <v>100</v>
      </c>
      <c r="K19" s="23">
        <v>0</v>
      </c>
      <c r="L19" s="23">
        <v>0</v>
      </c>
      <c r="M19" s="23">
        <v>0</v>
      </c>
      <c r="N19" s="23">
        <v>0</v>
      </c>
      <c r="O19" s="23">
        <f t="shared" ref="O19:U19" si="0">O17/O18*100</f>
        <v>100</v>
      </c>
      <c r="P19" s="23">
        <f t="shared" si="0"/>
        <v>100</v>
      </c>
      <c r="Q19" s="23">
        <f t="shared" si="0"/>
        <v>100</v>
      </c>
      <c r="R19" s="23">
        <f t="shared" si="0"/>
        <v>25</v>
      </c>
      <c r="S19" s="23">
        <f t="shared" si="0"/>
        <v>12.5</v>
      </c>
      <c r="T19" s="23">
        <f t="shared" si="0"/>
        <v>0</v>
      </c>
      <c r="U19" s="23">
        <f t="shared" si="0"/>
        <v>0</v>
      </c>
      <c r="V19" s="222"/>
      <c r="W19" s="69"/>
      <c r="X19" s="69"/>
      <c r="Y19" s="69"/>
    </row>
    <row r="20" spans="1:25">
      <c r="A20" s="224" t="s">
        <v>171</v>
      </c>
      <c r="B20" s="224"/>
      <c r="C20" s="224"/>
      <c r="D20" s="224"/>
      <c r="E20" s="224"/>
      <c r="F20" s="224"/>
      <c r="G20" s="224"/>
      <c r="H20" s="224"/>
      <c r="I20" s="224"/>
      <c r="J20" s="228">
        <f>SUM(J19:U19)/12</f>
        <v>36.458333333333336</v>
      </c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2"/>
      <c r="W20" s="69"/>
      <c r="X20" s="69"/>
      <c r="Y20" s="69"/>
    </row>
    <row r="22" spans="1:25" ht="15" customHeight="1">
      <c r="A22" s="216" t="s">
        <v>111</v>
      </c>
      <c r="B22" s="223" t="s">
        <v>168</v>
      </c>
      <c r="C22" s="223"/>
      <c r="D22" s="223"/>
      <c r="E22" s="223"/>
      <c r="F22" s="223"/>
      <c r="G22" s="223"/>
      <c r="H22" s="223"/>
      <c r="I22" s="223"/>
      <c r="J22" s="17" t="s">
        <v>120</v>
      </c>
      <c r="K22" s="17" t="s">
        <v>121</v>
      </c>
      <c r="L22" s="17" t="s">
        <v>122</v>
      </c>
      <c r="M22" s="18" t="s">
        <v>123</v>
      </c>
      <c r="N22" s="18" t="s">
        <v>124</v>
      </c>
      <c r="O22" s="18" t="s">
        <v>125</v>
      </c>
      <c r="P22" s="18" t="s">
        <v>126</v>
      </c>
      <c r="Q22" s="17" t="s">
        <v>127</v>
      </c>
      <c r="R22" s="17" t="s">
        <v>128</v>
      </c>
      <c r="S22" s="17" t="s">
        <v>129</v>
      </c>
      <c r="T22" s="17" t="s">
        <v>130</v>
      </c>
      <c r="U22" s="17" t="s">
        <v>131</v>
      </c>
      <c r="V22" s="17" t="s">
        <v>9</v>
      </c>
      <c r="W22" s="256" t="s">
        <v>113</v>
      </c>
      <c r="X22" s="257"/>
      <c r="Y22" s="258"/>
    </row>
    <row r="23" spans="1:25">
      <c r="A23" s="216"/>
      <c r="B23" s="224" t="str">
        <f>G10</f>
        <v>Trabajadores capacitados</v>
      </c>
      <c r="C23" s="224"/>
      <c r="D23" s="224"/>
      <c r="E23" s="224"/>
      <c r="F23" s="224"/>
      <c r="G23" s="224"/>
      <c r="H23" s="224"/>
      <c r="I23" s="224"/>
      <c r="J23" s="23">
        <v>5</v>
      </c>
      <c r="K23" s="24">
        <v>0</v>
      </c>
      <c r="L23" s="24">
        <v>0</v>
      </c>
      <c r="M23" s="24">
        <v>0</v>
      </c>
      <c r="N23" s="24">
        <v>0</v>
      </c>
      <c r="O23" s="24">
        <v>1</v>
      </c>
      <c r="P23" s="24">
        <v>29</v>
      </c>
      <c r="Q23" s="24">
        <v>24</v>
      </c>
      <c r="R23" s="24">
        <v>1</v>
      </c>
      <c r="S23" s="24">
        <v>1</v>
      </c>
      <c r="T23" s="24">
        <v>0</v>
      </c>
      <c r="U23" s="24">
        <v>0</v>
      </c>
      <c r="V23" s="222">
        <f>U10</f>
        <v>0</v>
      </c>
      <c r="W23" s="69"/>
      <c r="X23" s="69"/>
      <c r="Y23" s="69"/>
    </row>
    <row r="24" spans="1:25">
      <c r="A24" s="216"/>
      <c r="B24" s="224" t="str">
        <f>G11</f>
        <v>Trabajadores programados</v>
      </c>
      <c r="C24" s="224"/>
      <c r="D24" s="224"/>
      <c r="E24" s="224"/>
      <c r="F24" s="224"/>
      <c r="G24" s="224"/>
      <c r="H24" s="224"/>
      <c r="I24" s="224"/>
      <c r="J24" s="23">
        <v>24</v>
      </c>
      <c r="K24" s="23">
        <v>24</v>
      </c>
      <c r="L24" s="23">
        <v>0</v>
      </c>
      <c r="M24" s="23">
        <v>24</v>
      </c>
      <c r="N24" s="23">
        <v>24</v>
      </c>
      <c r="O24" s="23">
        <v>1</v>
      </c>
      <c r="P24" s="23">
        <v>29</v>
      </c>
      <c r="Q24" s="23">
        <v>24</v>
      </c>
      <c r="R24" s="23">
        <v>24</v>
      </c>
      <c r="S24" s="23">
        <v>24</v>
      </c>
      <c r="T24" s="23">
        <v>24</v>
      </c>
      <c r="U24" s="23">
        <v>24</v>
      </c>
      <c r="V24" s="222"/>
      <c r="W24" s="69"/>
      <c r="X24" s="69"/>
      <c r="Y24" s="69"/>
    </row>
    <row r="25" spans="1:25">
      <c r="A25" s="224" t="s">
        <v>170</v>
      </c>
      <c r="B25" s="224"/>
      <c r="C25" s="224"/>
      <c r="D25" s="224"/>
      <c r="E25" s="224"/>
      <c r="F25" s="224"/>
      <c r="G25" s="224"/>
      <c r="H25" s="224"/>
      <c r="I25" s="224"/>
      <c r="J25" s="23">
        <f>J23/J24*100</f>
        <v>20.833333333333336</v>
      </c>
      <c r="K25" s="23">
        <f t="shared" ref="K25:U25" si="1">K23/K24*100</f>
        <v>0</v>
      </c>
      <c r="L25" s="23">
        <v>0</v>
      </c>
      <c r="M25" s="23">
        <f t="shared" si="1"/>
        <v>0</v>
      </c>
      <c r="N25" s="23">
        <f t="shared" si="1"/>
        <v>0</v>
      </c>
      <c r="O25" s="23">
        <f t="shared" si="1"/>
        <v>100</v>
      </c>
      <c r="P25" s="23">
        <f t="shared" si="1"/>
        <v>100</v>
      </c>
      <c r="Q25" s="23">
        <f t="shared" si="1"/>
        <v>100</v>
      </c>
      <c r="R25" s="23">
        <f t="shared" si="1"/>
        <v>4.1666666666666661</v>
      </c>
      <c r="S25" s="23">
        <f t="shared" si="1"/>
        <v>4.1666666666666661</v>
      </c>
      <c r="T25" s="23">
        <f t="shared" si="1"/>
        <v>0</v>
      </c>
      <c r="U25" s="23">
        <f t="shared" si="1"/>
        <v>0</v>
      </c>
      <c r="V25" s="222"/>
      <c r="W25" s="69"/>
      <c r="X25" s="69"/>
      <c r="Y25" s="69"/>
    </row>
    <row r="26" spans="1:25">
      <c r="A26" s="224" t="s">
        <v>171</v>
      </c>
      <c r="B26" s="224"/>
      <c r="C26" s="224"/>
      <c r="D26" s="224"/>
      <c r="E26" s="224"/>
      <c r="F26" s="224"/>
      <c r="G26" s="224"/>
      <c r="H26" s="224"/>
      <c r="I26" s="224"/>
      <c r="J26" s="228">
        <f>SUM(J25:U25)/12</f>
        <v>27.430555555555561</v>
      </c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2"/>
      <c r="W26" s="69"/>
      <c r="X26" s="69"/>
      <c r="Y26" s="69"/>
    </row>
    <row r="28" spans="1:25" ht="15" customHeight="1">
      <c r="A28" s="216" t="s">
        <v>111</v>
      </c>
      <c r="B28" s="223" t="s">
        <v>168</v>
      </c>
      <c r="C28" s="223"/>
      <c r="D28" s="223"/>
      <c r="E28" s="223"/>
      <c r="F28" s="223"/>
      <c r="G28" s="223"/>
      <c r="H28" s="223"/>
      <c r="I28" s="223"/>
      <c r="J28" s="17" t="s">
        <v>120</v>
      </c>
      <c r="K28" s="17" t="s">
        <v>121</v>
      </c>
      <c r="L28" s="17" t="s">
        <v>122</v>
      </c>
      <c r="M28" s="18" t="s">
        <v>123</v>
      </c>
      <c r="N28" s="18" t="s">
        <v>124</v>
      </c>
      <c r="O28" s="18" t="s">
        <v>125</v>
      </c>
      <c r="P28" s="18" t="s">
        <v>126</v>
      </c>
      <c r="Q28" s="17" t="s">
        <v>127</v>
      </c>
      <c r="R28" s="17" t="s">
        <v>128</v>
      </c>
      <c r="S28" s="17" t="s">
        <v>129</v>
      </c>
      <c r="T28" s="17" t="s">
        <v>130</v>
      </c>
      <c r="U28" s="17" t="s">
        <v>131</v>
      </c>
      <c r="V28" s="17" t="s">
        <v>9</v>
      </c>
      <c r="W28" s="256" t="s">
        <v>113</v>
      </c>
      <c r="X28" s="257"/>
      <c r="Y28" s="258"/>
    </row>
    <row r="29" spans="1:25">
      <c r="A29" s="216"/>
      <c r="B29" s="224" t="str">
        <f>G12</f>
        <v>N° Trabajadores que aprueban la evaluacion de la capacitacion</v>
      </c>
      <c r="C29" s="224"/>
      <c r="D29" s="224"/>
      <c r="E29" s="224"/>
      <c r="F29" s="224"/>
      <c r="G29" s="224"/>
      <c r="H29" s="224"/>
      <c r="I29" s="224"/>
      <c r="J29" s="23">
        <v>5</v>
      </c>
      <c r="K29" s="24">
        <v>0</v>
      </c>
      <c r="L29" s="24">
        <v>0</v>
      </c>
      <c r="M29" s="24">
        <v>0</v>
      </c>
      <c r="N29" s="24">
        <v>0</v>
      </c>
      <c r="O29" s="24">
        <v>1</v>
      </c>
      <c r="P29" s="24">
        <v>29</v>
      </c>
      <c r="Q29" s="24">
        <v>14</v>
      </c>
      <c r="R29" s="24">
        <v>1</v>
      </c>
      <c r="S29" s="24">
        <v>1</v>
      </c>
      <c r="T29" s="24">
        <v>0</v>
      </c>
      <c r="U29" s="24">
        <v>0</v>
      </c>
      <c r="V29" s="222">
        <f>U12</f>
        <v>90</v>
      </c>
      <c r="W29" s="69"/>
      <c r="X29" s="69"/>
      <c r="Y29" s="69"/>
    </row>
    <row r="30" spans="1:25">
      <c r="A30" s="216"/>
      <c r="B30" s="224" t="str">
        <f>G13</f>
        <v>N° Trabajadores evaluados</v>
      </c>
      <c r="C30" s="224"/>
      <c r="D30" s="224"/>
      <c r="E30" s="224"/>
      <c r="F30" s="224"/>
      <c r="G30" s="224"/>
      <c r="H30" s="224"/>
      <c r="I30" s="224"/>
      <c r="J30" s="23">
        <v>5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29</v>
      </c>
      <c r="Q30" s="24">
        <v>14</v>
      </c>
      <c r="R30" s="24">
        <v>1</v>
      </c>
      <c r="S30" s="24">
        <v>24</v>
      </c>
      <c r="T30" s="24"/>
      <c r="U30" s="24"/>
      <c r="V30" s="222"/>
      <c r="W30" s="69"/>
      <c r="X30" s="69"/>
      <c r="Y30" s="69"/>
    </row>
    <row r="31" spans="1:25">
      <c r="A31" s="224" t="s">
        <v>170</v>
      </c>
      <c r="B31" s="224"/>
      <c r="C31" s="224"/>
      <c r="D31" s="224"/>
      <c r="E31" s="224"/>
      <c r="F31" s="224"/>
      <c r="G31" s="224"/>
      <c r="H31" s="224"/>
      <c r="I31" s="224"/>
      <c r="J31" s="23">
        <f>J29/J30*100</f>
        <v>100</v>
      </c>
      <c r="K31" s="23" t="e">
        <f t="shared" ref="K31:U31" si="2">K29/K30*100</f>
        <v>#DIV/0!</v>
      </c>
      <c r="L31" s="23" t="e">
        <f t="shared" si="2"/>
        <v>#DIV/0!</v>
      </c>
      <c r="M31" s="23" t="e">
        <f t="shared" si="2"/>
        <v>#DIV/0!</v>
      </c>
      <c r="N31" s="23" t="e">
        <f t="shared" si="2"/>
        <v>#DIV/0!</v>
      </c>
      <c r="O31" s="23">
        <f t="shared" si="2"/>
        <v>100</v>
      </c>
      <c r="P31" s="23">
        <f t="shared" si="2"/>
        <v>100</v>
      </c>
      <c r="Q31" s="23">
        <f t="shared" si="2"/>
        <v>100</v>
      </c>
      <c r="R31" s="23">
        <f t="shared" si="2"/>
        <v>100</v>
      </c>
      <c r="S31" s="23">
        <f t="shared" si="2"/>
        <v>4.1666666666666661</v>
      </c>
      <c r="T31" s="23" t="e">
        <f t="shared" si="2"/>
        <v>#DIV/0!</v>
      </c>
      <c r="U31" s="23" t="e">
        <f t="shared" si="2"/>
        <v>#DIV/0!</v>
      </c>
      <c r="V31" s="222"/>
      <c r="W31" s="69"/>
      <c r="X31" s="69"/>
      <c r="Y31" s="69"/>
    </row>
    <row r="32" spans="1:25">
      <c r="A32" s="224" t="s">
        <v>171</v>
      </c>
      <c r="B32" s="224"/>
      <c r="C32" s="224"/>
      <c r="D32" s="224"/>
      <c r="E32" s="224"/>
      <c r="F32" s="224"/>
      <c r="G32" s="224"/>
      <c r="H32" s="224"/>
      <c r="I32" s="224"/>
      <c r="J32" s="228" t="e">
        <f>SUM(J31:U31)/12</f>
        <v>#DIV/0!</v>
      </c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2"/>
      <c r="W32" s="69"/>
      <c r="X32" s="69"/>
      <c r="Y32" s="69"/>
    </row>
  </sheetData>
  <mergeCells count="87">
    <mergeCell ref="A1:D4"/>
    <mergeCell ref="E2:L2"/>
    <mergeCell ref="M2:N2"/>
    <mergeCell ref="O2:P2"/>
    <mergeCell ref="E3:L4"/>
    <mergeCell ref="M3:P3"/>
    <mergeCell ref="M4:P4"/>
    <mergeCell ref="M1:P1"/>
    <mergeCell ref="E1:L1"/>
    <mergeCell ref="A5:U5"/>
    <mergeCell ref="A6:U6"/>
    <mergeCell ref="A7:B7"/>
    <mergeCell ref="C7:D7"/>
    <mergeCell ref="E7:F7"/>
    <mergeCell ref="G7:J7"/>
    <mergeCell ref="K7:L7"/>
    <mergeCell ref="M7:N7"/>
    <mergeCell ref="O7:P7"/>
    <mergeCell ref="Q7:R7"/>
    <mergeCell ref="S7:T7"/>
    <mergeCell ref="C8:D9"/>
    <mergeCell ref="E8:F9"/>
    <mergeCell ref="G8:I8"/>
    <mergeCell ref="J8:J9"/>
    <mergeCell ref="K8:L9"/>
    <mergeCell ref="G9:I9"/>
    <mergeCell ref="M8:N9"/>
    <mergeCell ref="O8:P9"/>
    <mergeCell ref="Q8:R9"/>
    <mergeCell ref="S8:T9"/>
    <mergeCell ref="U8:U9"/>
    <mergeCell ref="K10:L11"/>
    <mergeCell ref="M10:N11"/>
    <mergeCell ref="U10:U11"/>
    <mergeCell ref="G11:I11"/>
    <mergeCell ref="A12:B13"/>
    <mergeCell ref="C12:D13"/>
    <mergeCell ref="E12:F13"/>
    <mergeCell ref="G12:I12"/>
    <mergeCell ref="J12:J13"/>
    <mergeCell ref="A10:B11"/>
    <mergeCell ref="C10:D11"/>
    <mergeCell ref="E10:F11"/>
    <mergeCell ref="G10:I10"/>
    <mergeCell ref="J10:J11"/>
    <mergeCell ref="A8:B9"/>
    <mergeCell ref="B16:I16"/>
    <mergeCell ref="B17:I17"/>
    <mergeCell ref="A19:I19"/>
    <mergeCell ref="A16:A18"/>
    <mergeCell ref="A15:U15"/>
    <mergeCell ref="G13:I13"/>
    <mergeCell ref="K12:L13"/>
    <mergeCell ref="M12:N13"/>
    <mergeCell ref="O12:P13"/>
    <mergeCell ref="Q12:R13"/>
    <mergeCell ref="S12:T13"/>
    <mergeCell ref="U12:U13"/>
    <mergeCell ref="O10:P11"/>
    <mergeCell ref="Q10:R11"/>
    <mergeCell ref="S10:T11"/>
    <mergeCell ref="W16:Y16"/>
    <mergeCell ref="V17:V20"/>
    <mergeCell ref="W17:Y20"/>
    <mergeCell ref="B18:I18"/>
    <mergeCell ref="A20:I20"/>
    <mergeCell ref="J20:U20"/>
    <mergeCell ref="A22:A24"/>
    <mergeCell ref="B22:I22"/>
    <mergeCell ref="W22:Y22"/>
    <mergeCell ref="B23:I23"/>
    <mergeCell ref="V23:V26"/>
    <mergeCell ref="W23:Y26"/>
    <mergeCell ref="B24:I24"/>
    <mergeCell ref="A25:I25"/>
    <mergeCell ref="A26:I26"/>
    <mergeCell ref="J26:U26"/>
    <mergeCell ref="A28:A30"/>
    <mergeCell ref="B28:I28"/>
    <mergeCell ref="W28:Y28"/>
    <mergeCell ref="B29:I29"/>
    <mergeCell ref="V29:V32"/>
    <mergeCell ref="W29:Y32"/>
    <mergeCell ref="B30:I30"/>
    <mergeCell ref="A31:I31"/>
    <mergeCell ref="A32:I32"/>
    <mergeCell ref="J32:U32"/>
  </mergeCells>
  <hyperlinks>
    <hyperlink ref="C8:D9" location="CAPACITACION!B17" display="% Cumplimiento del Plan de Capacitación"/>
    <hyperlink ref="C10:D11" location="CAPACITACION!B23" display="Cobertura del programa de capacitación"/>
    <hyperlink ref="C12:D13" location="CAPACITACION!B29" display="% Personal que aprueba la evaluación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PORTADA</vt:lpstr>
      <vt:lpstr>OBJETIVOS DEL SG-SST</vt:lpstr>
      <vt:lpstr>ESTRUCTURA PROCESO RESULTADO</vt:lpstr>
      <vt:lpstr>PVE DME</vt:lpstr>
      <vt:lpstr>INSPECCIONES</vt:lpstr>
      <vt:lpstr>0312</vt:lpstr>
      <vt:lpstr>CAPACITACION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jrami</dc:creator>
  <cp:lastModifiedBy>Ascun Eventos</cp:lastModifiedBy>
  <cp:lastPrinted>2019-04-30T09:50:51Z</cp:lastPrinted>
  <dcterms:created xsi:type="dcterms:W3CDTF">2019-04-29T23:44:42Z</dcterms:created>
  <dcterms:modified xsi:type="dcterms:W3CDTF">2021-11-02T11:32:26Z</dcterms:modified>
</cp:coreProperties>
</file>